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ドキュメント\@@Private\@@@合同会社アンプラグド案件関連\@@@業務委託_NTTデータビジネスブレインズ\@ClimberCloud,slopez\Project-20260722-POCコンテンツ\PoC新規記事最終原稿\05\"/>
    </mc:Choice>
  </mc:AlternateContent>
  <xr:revisionPtr revIDLastSave="0" documentId="13_ncr:1_{9B3D0894-4C9C-48A8-8153-E6506D92513E}" xr6:coauthVersionLast="47" xr6:coauthVersionMax="47" xr10:uidLastSave="{00000000-0000-0000-0000-000000000000}"/>
  <bookViews>
    <workbookView xWindow="34755" yWindow="0" windowWidth="14580" windowHeight="9960" tabRatio="500" xr2:uid="{00000000-000D-0000-FFFF-FFFF00000000}"/>
  </bookViews>
  <sheets>
    <sheet name="01_燃料費申請書" sheetId="1" r:id="rId1"/>
    <sheet name="02_車両管理表" sheetId="2" r:id="rId2"/>
    <sheet name="03_単価マスタ" sheetId="3" r:id="rId3"/>
    <sheet name="04_承認ルート設計"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37" i="4" l="1"/>
  <c r="C32" i="4"/>
  <c r="C36" i="4" s="1"/>
  <c r="F19" i="3"/>
  <c r="F18" i="3"/>
  <c r="F17" i="3"/>
  <c r="F16" i="3"/>
  <c r="F15" i="3"/>
  <c r="F14" i="3"/>
  <c r="F13" i="3"/>
  <c r="F12" i="3"/>
  <c r="F11" i="3"/>
  <c r="F10" i="3"/>
  <c r="F9" i="3"/>
  <c r="G9" i="3" s="1"/>
  <c r="K34" i="2"/>
  <c r="K33" i="2"/>
  <c r="K32" i="2"/>
  <c r="K31" i="2"/>
  <c r="K30" i="2"/>
  <c r="K29" i="2"/>
  <c r="K28" i="2"/>
  <c r="K27" i="2"/>
  <c r="K26" i="2"/>
  <c r="K25" i="2"/>
  <c r="K24" i="2"/>
  <c r="K23" i="2"/>
  <c r="K22" i="2"/>
  <c r="K21" i="2"/>
  <c r="K20" i="2"/>
  <c r="K19" i="2"/>
  <c r="K18" i="2"/>
  <c r="K17" i="2"/>
  <c r="K16" i="2"/>
  <c r="K15" i="2"/>
  <c r="K14" i="2"/>
  <c r="K13" i="2"/>
  <c r="K12" i="2"/>
  <c r="K11" i="2"/>
  <c r="K10" i="2"/>
  <c r="K9" i="2"/>
  <c r="E45" i="1"/>
  <c r="F40" i="1" l="1"/>
  <c r="G40" i="1" s="1"/>
  <c r="F33" i="1"/>
  <c r="G33" i="1" s="1"/>
  <c r="F26" i="1"/>
  <c r="G26" i="1" s="1"/>
  <c r="F38" i="1"/>
  <c r="G38" i="1" s="1"/>
  <c r="F31" i="1"/>
  <c r="G31" i="1" s="1"/>
  <c r="F24" i="1"/>
  <c r="G24" i="1" s="1"/>
  <c r="F44" i="1"/>
  <c r="G44" i="1" s="1"/>
  <c r="F30" i="1"/>
  <c r="G30" i="1" s="1"/>
  <c r="F43" i="1"/>
  <c r="G43" i="1" s="1"/>
  <c r="F22" i="1"/>
  <c r="G22" i="1" s="1"/>
  <c r="F42" i="1"/>
  <c r="G42" i="1" s="1"/>
  <c r="F41" i="1"/>
  <c r="G41" i="1" s="1"/>
  <c r="F39" i="1"/>
  <c r="G39" i="1" s="1"/>
  <c r="F32" i="1"/>
  <c r="G32" i="1" s="1"/>
  <c r="F25" i="1"/>
  <c r="G25" i="1" s="1"/>
  <c r="F37" i="1"/>
  <c r="G37" i="1" s="1"/>
  <c r="F23" i="1"/>
  <c r="G23" i="1" s="1"/>
  <c r="F36" i="1"/>
  <c r="G36" i="1" s="1"/>
  <c r="F29" i="1"/>
  <c r="G29" i="1" s="1"/>
  <c r="F35" i="1"/>
  <c r="G35" i="1" s="1"/>
  <c r="F28" i="1"/>
  <c r="G28" i="1" s="1"/>
  <c r="F34" i="1"/>
  <c r="G34" i="1" s="1"/>
  <c r="F27" i="1"/>
  <c r="G27" i="1" s="1"/>
  <c r="C37" i="4"/>
  <c r="D37" i="4" s="1"/>
  <c r="B36" i="4"/>
  <c r="E36" i="4" s="1"/>
  <c r="D36" i="4"/>
  <c r="G45" i="1" l="1"/>
</calcChain>
</file>

<file path=xl/sharedStrings.xml><?xml version="1.0" encoding="utf-8"?>
<sst xmlns="http://schemas.openxmlformats.org/spreadsheetml/2006/main" count="194" uniqueCount="155">
  <si>
    <t>私有車 業務利用 燃料費申請書</t>
  </si>
  <si>
    <t>■ このシートの使い方</t>
  </si>
  <si>
    <t>・薄い黄色のセル＝ご記入いただく欄。薄い緑のセル＝数式（触らないでください）。灰色の行＝記入例（削除してお使いください）。</t>
  </si>
  <si>
    <r>
      <rPr>
        <sz val="9"/>
        <color rgb="FF808080"/>
        <rFont val="Noto Sans CJK SC"/>
        <family val="2"/>
      </rPr>
      <t>・項目は「自動で入る／選ぶ／入力する」の</t>
    </r>
    <r>
      <rPr>
        <sz val="9"/>
        <color rgb="FF808080"/>
        <rFont val="Yu Gothic"/>
        <family val="3"/>
        <charset val="128"/>
      </rPr>
      <t>3</t>
    </r>
    <r>
      <rPr>
        <sz val="9"/>
        <color rgb="FF808080"/>
        <rFont val="Noto Sans CJK SC"/>
        <family val="2"/>
      </rPr>
      <t>つに分類しています。システム化の際は、この分類がそのまま設計になります。</t>
    </r>
  </si>
  <si>
    <r>
      <rPr>
        <sz val="9"/>
        <color rgb="FF808080"/>
        <rFont val="Noto Sans CJK SC"/>
        <family val="2"/>
      </rPr>
      <t>・「入力する項目」が</t>
    </r>
    <r>
      <rPr>
        <sz val="9"/>
        <color rgb="FF808080"/>
        <rFont val="Yu Gothic"/>
        <family val="3"/>
        <charset val="128"/>
      </rPr>
      <t>5</t>
    </r>
    <r>
      <rPr>
        <sz val="9"/>
        <color rgb="FF808080"/>
        <rFont val="Noto Sans CJK SC"/>
        <family val="2"/>
      </rPr>
      <t>つ以下になれば、記入時間は大きく減ります。</t>
    </r>
  </si>
  <si>
    <t>■ 申請ヘッダ</t>
  </si>
  <si>
    <t>項目</t>
  </si>
  <si>
    <t>区分</t>
  </si>
  <si>
    <t>記入例</t>
  </si>
  <si>
    <t>備考</t>
  </si>
  <si>
    <t>申請番号</t>
  </si>
  <si>
    <t>自動で入る</t>
  </si>
  <si>
    <t>F-202609-0031</t>
  </si>
  <si>
    <t>自動採番</t>
  </si>
  <si>
    <t>氏名</t>
  </si>
  <si>
    <t>鈴木 花子</t>
  </si>
  <si>
    <t>ログイン情報から自動セット</t>
  </si>
  <si>
    <t>従業員番号</t>
  </si>
  <si>
    <t>20180415</t>
  </si>
  <si>
    <t>同上</t>
  </si>
  <si>
    <t>所属</t>
  </si>
  <si>
    <r>
      <rPr>
        <i/>
        <sz val="10"/>
        <color rgb="FF7F7F7F"/>
        <rFont val="Noto Sans CJK SC"/>
        <family val="2"/>
      </rPr>
      <t>営業部 第</t>
    </r>
    <r>
      <rPr>
        <i/>
        <sz val="10"/>
        <color rgb="FF7F7F7F"/>
        <rFont val="Yu Gothic"/>
        <family val="3"/>
        <charset val="128"/>
      </rPr>
      <t>2</t>
    </r>
    <r>
      <rPr>
        <i/>
        <sz val="10"/>
        <color rgb="FF7F7F7F"/>
        <rFont val="Noto Sans CJK SC"/>
        <family val="2"/>
      </rPr>
      <t>課</t>
    </r>
  </si>
  <si>
    <t>同上。承認ルートの分岐にも使用</t>
  </si>
  <si>
    <t>職位</t>
  </si>
  <si>
    <t>一般社員</t>
  </si>
  <si>
    <t>申請年月</t>
  </si>
  <si>
    <t>選ぶ</t>
  </si>
  <si>
    <r>
      <rPr>
        <i/>
        <sz val="10"/>
        <color rgb="FF7F7F7F"/>
        <rFont val="Yu Gothic"/>
        <family val="3"/>
        <charset val="128"/>
      </rPr>
      <t>2026</t>
    </r>
    <r>
      <rPr>
        <i/>
        <sz val="10"/>
        <color rgb="FF7F7F7F"/>
        <rFont val="Noto Sans CJK SC"/>
        <family val="2"/>
      </rPr>
      <t>年</t>
    </r>
    <r>
      <rPr>
        <i/>
        <sz val="10"/>
        <color rgb="FF7F7F7F"/>
        <rFont val="Yu Gothic"/>
        <family val="3"/>
        <charset val="128"/>
      </rPr>
      <t>9</t>
    </r>
    <r>
      <rPr>
        <i/>
        <sz val="10"/>
        <color rgb="FF7F7F7F"/>
        <rFont val="Noto Sans CJK SC"/>
        <family val="2"/>
      </rPr>
      <t>月分</t>
    </r>
  </si>
  <si>
    <t>月末〆</t>
  </si>
  <si>
    <t>使用車両</t>
  </si>
  <si>
    <r>
      <rPr>
        <i/>
        <sz val="10"/>
        <color rgb="FF7F7F7F"/>
        <rFont val="Noto Sans CJK SC"/>
        <family val="2"/>
      </rPr>
      <t xml:space="preserve">自家用（品川 </t>
    </r>
    <r>
      <rPr>
        <i/>
        <sz val="10"/>
        <color rgb="FF7F7F7F"/>
        <rFont val="Yu Gothic"/>
        <family val="3"/>
        <charset val="128"/>
      </rPr>
      <t xml:space="preserve">000 </t>
    </r>
    <r>
      <rPr>
        <i/>
        <sz val="10"/>
        <color rgb="FF7F7F7F"/>
        <rFont val="Noto Sans CJK SC"/>
        <family val="2"/>
      </rPr>
      <t xml:space="preserve">あ </t>
    </r>
    <r>
      <rPr>
        <i/>
        <sz val="10"/>
        <color rgb="FF7F7F7F"/>
        <rFont val="Yu Gothic"/>
        <family val="3"/>
        <charset val="128"/>
      </rPr>
      <t>00-00</t>
    </r>
    <r>
      <rPr>
        <i/>
        <sz val="10"/>
        <color rgb="FF7F7F7F"/>
        <rFont val="Noto Sans CJK SC"/>
        <family val="2"/>
      </rPr>
      <t>）</t>
    </r>
  </si>
  <si>
    <r>
      <rPr>
        <sz val="9"/>
        <color rgb="FF808080"/>
        <rFont val="Noto Sans CJK SC"/>
        <family val="2"/>
      </rPr>
      <t>シート</t>
    </r>
    <r>
      <rPr>
        <sz val="9"/>
        <color rgb="FF808080"/>
        <rFont val="Yu Gothic"/>
        <family val="3"/>
        <charset val="128"/>
      </rPr>
      <t>02</t>
    </r>
    <r>
      <rPr>
        <sz val="9"/>
        <color rgb="FF808080"/>
        <rFont val="Noto Sans CJK SC"/>
        <family val="2"/>
      </rPr>
      <t>の車両管理表から選択</t>
    </r>
  </si>
  <si>
    <t>申請日</t>
  </si>
  <si>
    <t>2026/09/30</t>
  </si>
  <si>
    <t>登録日を初期表示</t>
  </si>
  <si>
    <r>
      <rPr>
        <b/>
        <sz val="11"/>
        <color rgb="FF1F3864"/>
        <rFont val="Noto Sans CJK SC"/>
        <family val="2"/>
      </rPr>
      <t>■ 運行明細（</t>
    </r>
    <r>
      <rPr>
        <b/>
        <sz val="11"/>
        <color rgb="FF1F3864"/>
        <rFont val="Yu Gothic"/>
        <family val="3"/>
        <charset val="128"/>
      </rPr>
      <t>1</t>
    </r>
    <r>
      <rPr>
        <b/>
        <sz val="11"/>
        <color rgb="FF1F3864"/>
        <rFont val="Noto Sans CJK SC"/>
        <family val="2"/>
      </rPr>
      <t>行き先＝</t>
    </r>
    <r>
      <rPr>
        <b/>
        <sz val="11"/>
        <color rgb="FF1F3864"/>
        <rFont val="Yu Gothic"/>
        <family val="3"/>
        <charset val="128"/>
      </rPr>
      <t>1</t>
    </r>
    <r>
      <rPr>
        <b/>
        <sz val="11"/>
        <color rgb="FF1F3864"/>
        <rFont val="Noto Sans CJK SC"/>
        <family val="2"/>
      </rPr>
      <t>行。行き先はプルダウンで選択する設計です）</t>
    </r>
  </si>
  <si>
    <t>※明細を持つ構造（サブレコード方式）にすると、行き先のプルダウン化と、明細項目だけの修正が可能になります。</t>
  </si>
  <si>
    <t>No.</t>
  </si>
  <si>
    <t>運行日</t>
  </si>
  <si>
    <t>行き先</t>
  </si>
  <si>
    <t>目的</t>
  </si>
  <si>
    <r>
      <rPr>
        <b/>
        <sz val="10"/>
        <color rgb="FFFFFFFF"/>
        <rFont val="Noto Sans CJK SC"/>
        <family val="2"/>
      </rPr>
      <t>走行距離</t>
    </r>
    <r>
      <rPr>
        <b/>
        <sz val="10"/>
        <color rgb="FFFFFFFF"/>
        <rFont val="Yu Gothic"/>
        <family val="3"/>
        <charset val="128"/>
      </rPr>
      <t>(km)</t>
    </r>
  </si>
  <si>
    <r>
      <rPr>
        <b/>
        <sz val="10"/>
        <color rgb="FFFFFFFF"/>
        <rFont val="Noto Sans CJK SC"/>
        <family val="2"/>
      </rPr>
      <t>適用単価</t>
    </r>
    <r>
      <rPr>
        <b/>
        <sz val="10"/>
        <color rgb="FFFFFFFF"/>
        <rFont val="Yu Gothic"/>
        <family val="3"/>
        <charset val="128"/>
      </rPr>
      <t>(</t>
    </r>
    <r>
      <rPr>
        <b/>
        <sz val="10"/>
        <color rgb="FFFFFFFF"/>
        <rFont val="Noto Sans CJK SC"/>
        <family val="2"/>
      </rPr>
      <t>円</t>
    </r>
    <r>
      <rPr>
        <b/>
        <sz val="10"/>
        <color rgb="FFFFFFFF"/>
        <rFont val="Yu Gothic"/>
        <family val="3"/>
        <charset val="128"/>
      </rPr>
      <t>/km)</t>
    </r>
  </si>
  <si>
    <r>
      <rPr>
        <b/>
        <sz val="10"/>
        <color rgb="FFFFFFFF"/>
        <rFont val="Noto Sans CJK SC"/>
        <family val="2"/>
      </rPr>
      <t>金額</t>
    </r>
    <r>
      <rPr>
        <b/>
        <sz val="10"/>
        <color rgb="FFFFFFFF"/>
        <rFont val="Yu Gothic"/>
        <family val="3"/>
        <charset val="128"/>
      </rPr>
      <t>(</t>
    </r>
    <r>
      <rPr>
        <b/>
        <sz val="10"/>
        <color rgb="FFFFFFFF"/>
        <rFont val="Noto Sans CJK SC"/>
        <family val="2"/>
      </rPr>
      <t>円</t>
    </r>
    <r>
      <rPr>
        <b/>
        <sz val="10"/>
        <color rgb="FFFFFFFF"/>
        <rFont val="Yu Gothic"/>
        <family val="3"/>
        <charset val="128"/>
      </rPr>
      <t>)</t>
    </r>
  </si>
  <si>
    <t>1</t>
  </si>
  <si>
    <t>○○商事 本社</t>
  </si>
  <si>
    <t>定期訪問</t>
  </si>
  <si>
    <t>2</t>
  </si>
  <si>
    <r>
      <rPr>
        <i/>
        <sz val="10"/>
        <color rgb="FF7F7F7F"/>
        <rFont val="Noto Sans CJK SC"/>
        <family val="2"/>
      </rPr>
      <t>△△工業 第</t>
    </r>
    <r>
      <rPr>
        <i/>
        <sz val="10"/>
        <color rgb="FF7F7F7F"/>
        <rFont val="Yu Gothic"/>
        <family val="3"/>
        <charset val="128"/>
      </rPr>
      <t>2</t>
    </r>
    <r>
      <rPr>
        <i/>
        <sz val="10"/>
        <color rgb="FF7F7F7F"/>
        <rFont val="Noto Sans CJK SC"/>
        <family val="2"/>
      </rPr>
      <t>工場</t>
    </r>
  </si>
  <si>
    <t>納品立会</t>
  </si>
  <si>
    <t>3</t>
  </si>
  <si>
    <t>□□センター</t>
  </si>
  <si>
    <t>打合せ</t>
  </si>
  <si>
    <t>合計</t>
  </si>
  <si>
    <t>■ 承認欄</t>
  </si>
  <si>
    <t>段階</t>
  </si>
  <si>
    <t>承認者（役職で指定）</t>
  </si>
  <si>
    <t>承認日</t>
  </si>
  <si>
    <t>コメント</t>
  </si>
  <si>
    <r>
      <rPr>
        <b/>
        <sz val="10"/>
        <rFont val="Yu Gothic"/>
        <family val="3"/>
        <charset val="128"/>
      </rPr>
      <t>1</t>
    </r>
    <r>
      <rPr>
        <b/>
        <sz val="10"/>
        <rFont val="Noto Sans CJK SC"/>
        <family val="2"/>
      </rPr>
      <t>次承認</t>
    </r>
  </si>
  <si>
    <t>所属長</t>
  </si>
  <si>
    <r>
      <rPr>
        <b/>
        <sz val="10"/>
        <rFont val="Yu Gothic"/>
        <family val="3"/>
        <charset val="128"/>
      </rPr>
      <t>2</t>
    </r>
    <r>
      <rPr>
        <b/>
        <sz val="10"/>
        <rFont val="Noto Sans CJK SC"/>
        <family val="2"/>
      </rPr>
      <t>次決裁</t>
    </r>
  </si>
  <si>
    <t>管理部門長</t>
  </si>
  <si>
    <t>※承認者は氏名ではなく役職・組織階層で指定してください。氏名で指定すると、異動のたびに全ルートを直すことになります。</t>
  </si>
  <si>
    <t>車両管理表（私有車の業務利用）</t>
  </si>
  <si>
    <t>・私有車で最も重要なのは、任意保険の付保状況の確認です。業務中の事故で会社が使用者責任を問われる可能性があります。</t>
  </si>
  <si>
    <r>
      <rPr>
        <sz val="9"/>
        <color rgb="FF808080"/>
        <rFont val="Noto Sans CJK SC"/>
        <family val="2"/>
      </rPr>
      <t>・年</t>
    </r>
    <r>
      <rPr>
        <sz val="9"/>
        <color rgb="FF808080"/>
        <rFont val="Yu Gothic"/>
        <family val="3"/>
        <charset val="128"/>
      </rPr>
      <t>1</t>
    </r>
    <r>
      <rPr>
        <sz val="9"/>
        <color rgb="FF808080"/>
        <rFont val="Noto Sans CJK SC"/>
        <family val="2"/>
      </rPr>
      <t>回の更新確認を運用に組み込んでください（</t>
    </r>
    <r>
      <rPr>
        <sz val="9"/>
        <color rgb="FF808080"/>
        <rFont val="Yu Gothic"/>
        <family val="3"/>
        <charset val="128"/>
      </rPr>
      <t>K</t>
    </r>
    <r>
      <rPr>
        <sz val="9"/>
        <color rgb="FF808080"/>
        <rFont val="Noto Sans CJK SC"/>
        <family val="2"/>
      </rPr>
      <t>列に次回確認日が自動計算されます）。</t>
    </r>
  </si>
  <si>
    <t>使用者</t>
  </si>
  <si>
    <t>登録番号</t>
  </si>
  <si>
    <t>車種</t>
  </si>
  <si>
    <t>対人賠償</t>
  </si>
  <si>
    <t>対物賠償</t>
  </si>
  <si>
    <t>業務使用が補償対象</t>
  </si>
  <si>
    <t>保険満了日</t>
  </si>
  <si>
    <t>車検満了日</t>
  </si>
  <si>
    <t>次回確認日</t>
  </si>
  <si>
    <t>業務使用許可日</t>
  </si>
  <si>
    <r>
      <rPr>
        <i/>
        <sz val="10"/>
        <color rgb="FF7F7F7F"/>
        <rFont val="Noto Sans CJK SC"/>
        <family val="2"/>
      </rPr>
      <t xml:space="preserve">品川 </t>
    </r>
    <r>
      <rPr>
        <i/>
        <sz val="10"/>
        <color rgb="FF7F7F7F"/>
        <rFont val="Yu Gothic"/>
        <family val="3"/>
        <charset val="128"/>
      </rPr>
      <t xml:space="preserve">000 </t>
    </r>
    <r>
      <rPr>
        <i/>
        <sz val="10"/>
        <color rgb="FF7F7F7F"/>
        <rFont val="Noto Sans CJK SC"/>
        <family val="2"/>
      </rPr>
      <t xml:space="preserve">あ </t>
    </r>
    <r>
      <rPr>
        <i/>
        <sz val="10"/>
        <color rgb="FF7F7F7F"/>
        <rFont val="Yu Gothic"/>
        <family val="3"/>
        <charset val="128"/>
      </rPr>
      <t>00-00</t>
    </r>
  </si>
  <si>
    <t>普通乗用車</t>
  </si>
  <si>
    <t>無制限</t>
  </si>
  <si>
    <t>対象</t>
  </si>
  <si>
    <t>■ 安全運転管理者制度の確認（法令）</t>
  </si>
  <si>
    <r>
      <rPr>
        <sz val="9"/>
        <color rgb="FF808080"/>
        <rFont val="Noto Sans CJK SC"/>
        <family val="2"/>
      </rPr>
      <t>・自家用自動車</t>
    </r>
    <r>
      <rPr>
        <sz val="9"/>
        <color rgb="FF808080"/>
        <rFont val="Yu Gothic"/>
        <family val="3"/>
        <charset val="128"/>
      </rPr>
      <t>5</t>
    </r>
    <r>
      <rPr>
        <sz val="9"/>
        <color rgb="FF808080"/>
        <rFont val="Noto Sans CJK SC"/>
        <family val="2"/>
      </rPr>
      <t>台以上（乗車定員</t>
    </r>
    <r>
      <rPr>
        <sz val="9"/>
        <color rgb="FF808080"/>
        <rFont val="Yu Gothic"/>
        <family val="3"/>
        <charset val="128"/>
      </rPr>
      <t>11</t>
    </r>
    <r>
      <rPr>
        <sz val="9"/>
        <color rgb="FF808080"/>
        <rFont val="Noto Sans CJK SC"/>
        <family val="2"/>
      </rPr>
      <t>人以上の自動車は</t>
    </r>
    <r>
      <rPr>
        <sz val="9"/>
        <color rgb="FF808080"/>
        <rFont val="Yu Gothic"/>
        <family val="3"/>
        <charset val="128"/>
      </rPr>
      <t>1</t>
    </r>
    <r>
      <rPr>
        <sz val="9"/>
        <color rgb="FF808080"/>
        <rFont val="Noto Sans CJK SC"/>
        <family val="2"/>
      </rPr>
      <t>台以上）を使用する事業所には、安全運転管理者の選任義務があります（道路交通法施行規則）。</t>
    </r>
  </si>
  <si>
    <r>
      <rPr>
        <sz val="9"/>
        <color rgb="FF808080"/>
        <rFont val="Noto Sans CJK SC"/>
        <family val="2"/>
      </rPr>
      <t>・★業務に使用している私有車が、台数の算定に含まれる場合があります。「社有車が</t>
    </r>
    <r>
      <rPr>
        <sz val="9"/>
        <color rgb="FF808080"/>
        <rFont val="Yu Gothic"/>
        <family val="3"/>
        <charset val="128"/>
      </rPr>
      <t>4</t>
    </r>
    <r>
      <rPr>
        <sz val="9"/>
        <color rgb="FF808080"/>
        <rFont val="Noto Sans CJK SC"/>
        <family val="2"/>
      </rPr>
      <t>台だから対象外」と判断していても、選任義務が生じる可能性があります。判断は個別の実態によるため、所轄の警察署へご確認ください。</t>
    </r>
  </si>
  <si>
    <r>
      <rPr>
        <sz val="9"/>
        <color rgb="FF808080"/>
        <rFont val="Noto Sans CJK SC"/>
        <family val="2"/>
      </rPr>
      <t>・該当する場合、運転しようとする運転者および運転を終了した運転者に対する酒気帯びの有無の確認（目視等およびアルコール検知器）と、その記録の</t>
    </r>
    <r>
      <rPr>
        <sz val="9"/>
        <color rgb="FF808080"/>
        <rFont val="Yu Gothic"/>
        <family val="3"/>
        <charset val="128"/>
      </rPr>
      <t>1</t>
    </r>
    <r>
      <rPr>
        <sz val="9"/>
        <color rgb="FF808080"/>
        <rFont val="Noto Sans CJK SC"/>
        <family val="2"/>
      </rPr>
      <t>年間の保存が必要です。</t>
    </r>
  </si>
  <si>
    <t>・燃料費の申請フォームを設計する際に、この記録と項目を共通化できるかを先に検討すると、二重管理を避けられます。</t>
  </si>
  <si>
    <r>
      <rPr>
        <sz val="9"/>
        <color rgb="FF808080"/>
        <rFont val="Noto Sans CJK SC"/>
        <family val="2"/>
      </rPr>
      <t xml:space="preserve">・出典：警察庁「安全運転管理者による運転者に対する点呼等の実施及び酒気帯び確認等について（通達）」 </t>
    </r>
    <r>
      <rPr>
        <sz val="9"/>
        <color rgb="FF808080"/>
        <rFont val="Yu Gothic"/>
        <family val="3"/>
        <charset val="128"/>
      </rPr>
      <t>https://www.npa.go.jp/bureau/traffic/anzenuntenkanrisya/pdf/20241227ankankatyoutuutatu.pdf</t>
    </r>
  </si>
  <si>
    <t>単価マスタ</t>
  </si>
  <si>
    <t>・単価を運行記録に直接書き込むと、改定時に過去分まで再計算されてしまいます。必ず適用期間を持たせてください。</t>
  </si>
  <si>
    <t>・★改定の決裁者を決めていない企業は少なくありません。決めておかないと、燃料価格が動いても誰も起案せず、古い単価が使われ続けます。</t>
  </si>
  <si>
    <t>適用開始日</t>
  </si>
  <si>
    <t>適用終了日</t>
  </si>
  <si>
    <t>車種区分</t>
  </si>
  <si>
    <r>
      <rPr>
        <b/>
        <sz val="10"/>
        <color rgb="FFFFFFFF"/>
        <rFont val="Noto Sans CJK SC"/>
        <family val="2"/>
      </rPr>
      <t>想定燃費</t>
    </r>
    <r>
      <rPr>
        <b/>
        <sz val="10"/>
        <color rgb="FFFFFFFF"/>
        <rFont val="Yu Gothic"/>
        <family val="3"/>
        <charset val="128"/>
      </rPr>
      <t>(km/L)</t>
    </r>
  </si>
  <si>
    <r>
      <rPr>
        <b/>
        <sz val="10"/>
        <color rgb="FFFFFFFF"/>
        <rFont val="Noto Sans CJK SC"/>
        <family val="2"/>
      </rPr>
      <t>燃料単価</t>
    </r>
    <r>
      <rPr>
        <b/>
        <sz val="10"/>
        <color rgb="FFFFFFFF"/>
        <rFont val="Yu Gothic"/>
        <family val="3"/>
        <charset val="128"/>
      </rPr>
      <t>(</t>
    </r>
    <r>
      <rPr>
        <b/>
        <sz val="10"/>
        <color rgb="FFFFFFFF"/>
        <rFont val="Noto Sans CJK SC"/>
        <family val="2"/>
      </rPr>
      <t>円</t>
    </r>
    <r>
      <rPr>
        <b/>
        <sz val="10"/>
        <color rgb="FFFFFFFF"/>
        <rFont val="Yu Gothic"/>
        <family val="3"/>
        <charset val="128"/>
      </rPr>
      <t>/L)</t>
    </r>
  </si>
  <si>
    <r>
      <rPr>
        <b/>
        <sz val="10"/>
        <color rgb="FFFFFFFF"/>
        <rFont val="Yu Gothic"/>
        <family val="3"/>
        <charset val="128"/>
      </rPr>
      <t>1km</t>
    </r>
    <r>
      <rPr>
        <b/>
        <sz val="10"/>
        <color rgb="FFFFFFFF"/>
        <rFont val="Noto Sans CJK SC"/>
        <family val="2"/>
      </rPr>
      <t>あたり単価</t>
    </r>
    <r>
      <rPr>
        <b/>
        <sz val="10"/>
        <color rgb="FFFFFFFF"/>
        <rFont val="Yu Gothic"/>
        <family val="3"/>
        <charset val="128"/>
      </rPr>
      <t>(</t>
    </r>
    <r>
      <rPr>
        <b/>
        <sz val="10"/>
        <color rgb="FFFFFFFF"/>
        <rFont val="Noto Sans CJK SC"/>
        <family val="2"/>
      </rPr>
      <t>円</t>
    </r>
    <r>
      <rPr>
        <b/>
        <sz val="10"/>
        <color rgb="FFFFFFFF"/>
        <rFont val="Yu Gothic"/>
        <family val="3"/>
        <charset val="128"/>
      </rPr>
      <t>)</t>
    </r>
  </si>
  <si>
    <t>適用中の単価</t>
  </si>
  <si>
    <t>次回見直し予定日</t>
  </si>
  <si>
    <t>改定の決裁者</t>
  </si>
  <si>
    <t>普通乗用車（一律）</t>
  </si>
  <si>
    <r>
      <rPr>
        <b/>
        <sz val="11"/>
        <color rgb="FF1F3864"/>
        <rFont val="Noto Sans CJK SC"/>
        <family val="2"/>
      </rPr>
      <t>■ 単価の決め方（</t>
    </r>
    <r>
      <rPr>
        <b/>
        <sz val="11"/>
        <color rgb="FF1F3864"/>
        <rFont val="Yu Gothic"/>
        <family val="3"/>
        <charset val="128"/>
      </rPr>
      <t>3</t>
    </r>
    <r>
      <rPr>
        <b/>
        <sz val="11"/>
        <color rgb="FF1F3864"/>
        <rFont val="Noto Sans CJK SC"/>
        <family val="2"/>
      </rPr>
      <t>点を先に決めてください）</t>
    </r>
  </si>
  <si>
    <r>
      <rPr>
        <sz val="10"/>
        <rFont val="Noto Sans CJK SC"/>
        <family val="2"/>
      </rPr>
      <t>・想定燃費を何</t>
    </r>
    <r>
      <rPr>
        <sz val="10"/>
        <rFont val="Yu Gothic"/>
        <family val="3"/>
        <charset val="128"/>
      </rPr>
      <t>km/L</t>
    </r>
    <r>
      <rPr>
        <sz val="10"/>
        <rFont val="Noto Sans CJK SC"/>
        <family val="2"/>
      </rPr>
      <t>とするか（車種区分ごとに分けるか、一律にするか）</t>
    </r>
  </si>
  <si>
    <t>・燃料単価の参照元（全国平均か、地域の実勢か）</t>
  </si>
  <si>
    <r>
      <rPr>
        <sz val="10"/>
        <rFont val="Noto Sans CJK SC"/>
        <family val="2"/>
      </rPr>
      <t>・改定の頻度と決裁者（年</t>
    </r>
    <r>
      <rPr>
        <sz val="10"/>
        <rFont val="Yu Gothic"/>
        <family val="3"/>
        <charset val="128"/>
      </rPr>
      <t>1</t>
    </r>
    <r>
      <rPr>
        <sz val="10"/>
        <rFont val="Noto Sans CJK SC"/>
        <family val="2"/>
      </rPr>
      <t>回か、一定幅の変動時か）</t>
    </r>
  </si>
  <si>
    <r>
      <rPr>
        <sz val="9"/>
        <color rgb="FF808080"/>
        <rFont val="Noto Sans CJK SC"/>
        <family val="2"/>
      </rPr>
      <t>※シート</t>
    </r>
    <r>
      <rPr>
        <sz val="9"/>
        <color rgb="FF808080"/>
        <rFont val="Yu Gothic"/>
        <family val="3"/>
        <charset val="128"/>
      </rPr>
      <t>01</t>
    </r>
    <r>
      <rPr>
        <sz val="9"/>
        <color rgb="FF808080"/>
        <rFont val="Noto Sans CJK SC"/>
        <family val="2"/>
      </rPr>
      <t>の「適用単価」列は、このシートの</t>
    </r>
    <r>
      <rPr>
        <sz val="9"/>
        <color rgb="FF808080"/>
        <rFont val="Yu Gothic"/>
        <family val="3"/>
        <charset val="128"/>
      </rPr>
      <t>G9</t>
    </r>
    <r>
      <rPr>
        <sz val="9"/>
        <color rgb="FF808080"/>
        <rFont val="Noto Sans CJK SC"/>
        <family val="2"/>
      </rPr>
      <t>セル（適用中の単価）を参照しています。</t>
    </r>
  </si>
  <si>
    <t>■ 計算方式の選択</t>
  </si>
  <si>
    <t>方式</t>
  </si>
  <si>
    <t>計算</t>
  </si>
  <si>
    <t>向いている場合</t>
  </si>
  <si>
    <t>注意点</t>
  </si>
  <si>
    <t>距離単価</t>
  </si>
  <si>
    <r>
      <rPr>
        <sz val="10"/>
        <rFont val="Noto Sans CJK SC"/>
        <family val="2"/>
      </rPr>
      <t xml:space="preserve">走行距離 </t>
    </r>
    <r>
      <rPr>
        <sz val="10"/>
        <rFont val="Yu Gothic"/>
        <family val="3"/>
        <charset val="128"/>
      </rPr>
      <t>× 1km</t>
    </r>
    <r>
      <rPr>
        <sz val="10"/>
        <rFont val="Noto Sans CJK SC"/>
        <family val="2"/>
      </rPr>
      <t>あたり単価</t>
    </r>
  </si>
  <si>
    <t>対象者が多い。車種がばらばら</t>
  </si>
  <si>
    <t>単価の根拠と改定ルールが必要</t>
  </si>
  <si>
    <t>実費</t>
  </si>
  <si>
    <t>給油額の実額（領収書ベース）</t>
  </si>
  <si>
    <t>対象者が少ない。長距離が多い</t>
  </si>
  <si>
    <t>私用分との按分が必要になる</t>
  </si>
  <si>
    <t>※対象者が数十人を超えるなら距離単価をおすすめします。実費方式は領収書の回収と按分確認が発生し、件数に比例して事務負担が増えます。</t>
  </si>
  <si>
    <t>承認ルート設計シート</t>
  </si>
  <si>
    <t>・★承認者は氏名ではなく、役職または組織階層で指定してください。氏名で指定すると、異動のたびに全ルートを直すことになります。</t>
  </si>
  <si>
    <r>
      <rPr>
        <sz val="9"/>
        <color rgb="FF808080"/>
        <rFont val="Noto Sans CJK SC"/>
        <family val="2"/>
      </rPr>
      <t>・分岐の組み合わせは最小限にしてください。所属</t>
    </r>
    <r>
      <rPr>
        <sz val="9"/>
        <color rgb="FF808080"/>
        <rFont val="Yu Gothic"/>
        <family val="3"/>
        <charset val="128"/>
      </rPr>
      <t>×</t>
    </r>
    <r>
      <rPr>
        <sz val="9"/>
        <color rgb="FF808080"/>
        <rFont val="Noto Sans CJK SC"/>
        <family val="2"/>
      </rPr>
      <t>職位で</t>
    </r>
    <r>
      <rPr>
        <sz val="9"/>
        <color rgb="FF808080"/>
        <rFont val="Yu Gothic"/>
        <family val="3"/>
        <charset val="128"/>
      </rPr>
      <t>4</t>
    </r>
    <r>
      <rPr>
        <sz val="9"/>
        <color rgb="FF808080"/>
        <rFont val="Noto Sans CJK SC"/>
        <family val="2"/>
      </rPr>
      <t>通りを超えると、設定の保守が難しくなります。</t>
    </r>
  </si>
  <si>
    <r>
      <rPr>
        <b/>
        <sz val="10"/>
        <color rgb="FFFFFFFF"/>
        <rFont val="Yu Gothic"/>
        <family val="3"/>
        <charset val="128"/>
      </rPr>
      <t>1</t>
    </r>
    <r>
      <rPr>
        <b/>
        <sz val="10"/>
        <color rgb="FFFFFFFF"/>
        <rFont val="Noto Sans CJK SC"/>
        <family val="2"/>
      </rPr>
      <t>次承認者（役職）</t>
    </r>
  </si>
  <si>
    <r>
      <rPr>
        <b/>
        <sz val="10"/>
        <color rgb="FFFFFFFF"/>
        <rFont val="Yu Gothic"/>
        <family val="3"/>
        <charset val="128"/>
      </rPr>
      <t>2</t>
    </r>
    <r>
      <rPr>
        <b/>
        <sz val="10"/>
        <color rgb="FFFFFFFF"/>
        <rFont val="Noto Sans CJK SC"/>
        <family val="2"/>
      </rPr>
      <t>次決裁者（役職）</t>
    </r>
  </si>
  <si>
    <t>管理部門</t>
  </si>
  <si>
    <t>課長</t>
  </si>
  <si>
    <t>主任</t>
  </si>
  <si>
    <t>営業部門</t>
  </si>
  <si>
    <t>営業部門長</t>
  </si>
  <si>
    <r>
      <rPr>
        <i/>
        <sz val="10"/>
        <color rgb="FF7F7F7F"/>
        <rFont val="Noto Sans CJK SC"/>
        <family val="2"/>
      </rPr>
      <t>職位により</t>
    </r>
    <r>
      <rPr>
        <i/>
        <sz val="10"/>
        <color rgb="FF7F7F7F"/>
        <rFont val="Yu Gothic"/>
        <family val="3"/>
        <charset val="128"/>
      </rPr>
      <t>1</t>
    </r>
    <r>
      <rPr>
        <i/>
        <sz val="10"/>
        <color rgb="FF7F7F7F"/>
        <rFont val="Noto Sans CJK SC"/>
        <family val="2"/>
      </rPr>
      <t>次承認者が変わる</t>
    </r>
  </si>
  <si>
    <t>4</t>
  </si>
  <si>
    <t>申請者が主任の場合は課長へ迂回</t>
  </si>
  <si>
    <t>■ 対象者の線引き（費用に直結します）</t>
  </si>
  <si>
    <t>決めること</t>
  </si>
  <si>
    <t>設定</t>
  </si>
  <si>
    <t>想定人数</t>
  </si>
  <si>
    <t>業務使用を認める雇用区分</t>
  </si>
  <si>
    <t>正社員のみ</t>
  </si>
  <si>
    <t>正社員のみ／準社員を含む／個別許可制 から選択</t>
  </si>
  <si>
    <t>申請できる人の範囲</t>
  </si>
  <si>
    <r>
      <rPr>
        <sz val="10"/>
        <color rgb="FF0000FF"/>
        <rFont val="Noto Sans CJK SC"/>
        <family val="2"/>
      </rPr>
      <t>月</t>
    </r>
    <r>
      <rPr>
        <sz val="10"/>
        <color rgb="FF0000FF"/>
        <rFont val="Yu Gothic"/>
        <family val="3"/>
        <charset val="128"/>
      </rPr>
      <t>1</t>
    </r>
    <r>
      <rPr>
        <sz val="10"/>
        <color rgb="FF0000FF"/>
        <rFont val="Noto Sans CJK SC"/>
        <family val="2"/>
      </rPr>
      <t>回以上使用する人のみ</t>
    </r>
  </si>
  <si>
    <t>対象者全員にするか、頻度で絞るか</t>
  </si>
  <si>
    <t>承認者に必要なアカウント数</t>
  </si>
  <si>
    <t>所属長＋管理部門長</t>
  </si>
  <si>
    <t>アカウント必要数（申請者＋承認者）</t>
  </si>
  <si>
    <r>
      <rPr>
        <b/>
        <sz val="11"/>
        <color rgb="FF1F3864"/>
        <rFont val="Noto Sans CJK SC"/>
        <family val="2"/>
      </rPr>
      <t xml:space="preserve">■ 費用試算（人数課金 </t>
    </r>
    <r>
      <rPr>
        <b/>
        <sz val="11"/>
        <color rgb="FF1F3864"/>
        <rFont val="Yu Gothic"/>
        <family val="3"/>
        <charset val="128"/>
      </rPr>
      <t xml:space="preserve">vs </t>
    </r>
    <r>
      <rPr>
        <b/>
        <sz val="11"/>
        <color rgb="FF1F3864"/>
        <rFont val="Noto Sans CJK SC"/>
        <family val="2"/>
      </rPr>
      <t>ユーザー数無制限型）</t>
    </r>
  </si>
  <si>
    <t>体系</t>
  </si>
  <si>
    <t>月額</t>
  </si>
  <si>
    <t>対象人数</t>
  </si>
  <si>
    <r>
      <rPr>
        <b/>
        <sz val="10"/>
        <color rgb="FFFFFFFF"/>
        <rFont val="Yu Gothic"/>
        <family val="3"/>
        <charset val="128"/>
      </rPr>
      <t>1</t>
    </r>
    <r>
      <rPr>
        <b/>
        <sz val="10"/>
        <color rgb="FFFFFFFF"/>
        <rFont val="Noto Sans CJK SC"/>
        <family val="2"/>
      </rPr>
      <t>人あたり実効単価</t>
    </r>
  </si>
  <si>
    <t>年額</t>
  </si>
  <si>
    <t>人数課金</t>
  </si>
  <si>
    <t>ユーザー数無制限型</t>
  </si>
  <si>
    <r>
      <rPr>
        <sz val="9"/>
        <color rgb="FF808080"/>
        <rFont val="Noto Sans CJK SC"/>
        <family val="2"/>
      </rPr>
      <t>※人数課金の月額は「対象人数</t>
    </r>
    <r>
      <rPr>
        <sz val="9"/>
        <color rgb="FF808080"/>
        <rFont val="Yu Gothic"/>
        <family val="3"/>
        <charset val="128"/>
      </rPr>
      <t>×800</t>
    </r>
    <r>
      <rPr>
        <sz val="9"/>
        <color rgb="FF808080"/>
        <rFont val="Noto Sans CJK SC"/>
        <family val="2"/>
      </rPr>
      <t>円」で仮計算しています。実際の単価に置き換えてください（</t>
    </r>
    <r>
      <rPr>
        <sz val="9"/>
        <color rgb="FF808080"/>
        <rFont val="Yu Gothic"/>
        <family val="3"/>
        <charset val="128"/>
      </rPr>
      <t>B</t>
    </r>
    <r>
      <rPr>
        <sz val="9"/>
        <color rgb="FF808080"/>
        <rFont val="Noto Sans CJK SC"/>
        <family val="2"/>
      </rPr>
      <t>列の数式内の</t>
    </r>
    <r>
      <rPr>
        <sz val="9"/>
        <color rgb="FF808080"/>
        <rFont val="Yu Gothic"/>
        <family val="3"/>
        <charset val="128"/>
      </rPr>
      <t>800</t>
    </r>
    <r>
      <rPr>
        <sz val="9"/>
        <color rgb="FF808080"/>
        <rFont val="Noto Sans CJK SC"/>
        <family val="2"/>
      </rPr>
      <t>を変更）。</t>
    </r>
  </si>
  <si>
    <t>※ユーザー数無制限だから安い、とは限りません。対象人数を先に決めてから、両方の体系で試算してください。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</si>
</sst>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0"/>
  </numFmts>
  <fonts count="21">
    <font>
      <sz val="11"/>
      <color theme="1"/>
      <name val="Calibri"/>
      <family val="2"/>
      <charset val="1"/>
    </font>
    <font>
      <b/>
      <sz val="14"/>
      <color rgb="FF1F3864"/>
      <name val="Noto Sans CJK SC"/>
      <family val="2"/>
    </font>
    <font>
      <b/>
      <sz val="11"/>
      <color rgb="FF1F3864"/>
      <name val="Noto Sans CJK SC"/>
      <family val="2"/>
    </font>
    <font>
      <sz val="9"/>
      <color rgb="FF808080"/>
      <name val="Noto Sans CJK SC"/>
      <family val="2"/>
    </font>
    <font>
      <sz val="9"/>
      <color rgb="FF808080"/>
      <name val="Yu Gothic"/>
      <family val="3"/>
      <charset val="128"/>
    </font>
    <font>
      <b/>
      <sz val="10"/>
      <color rgb="FFFFFFFF"/>
      <name val="Noto Sans CJK SC"/>
      <family val="2"/>
    </font>
    <font>
      <b/>
      <sz val="10"/>
      <name val="Noto Sans CJK SC"/>
      <family val="2"/>
    </font>
    <font>
      <b/>
      <sz val="10"/>
      <color rgb="FF008000"/>
      <name val="Noto Sans CJK SC"/>
      <family val="2"/>
    </font>
    <font>
      <i/>
      <sz val="10"/>
      <color rgb="FF7F7F7F"/>
      <name val="Yu Gothic"/>
      <family val="3"/>
      <charset val="128"/>
    </font>
    <font>
      <i/>
      <sz val="10"/>
      <color rgb="FF7F7F7F"/>
      <name val="Noto Sans CJK SC"/>
      <family val="2"/>
    </font>
    <font>
      <b/>
      <sz val="10"/>
      <color rgb="FF0070C0"/>
      <name val="Noto Sans CJK SC"/>
      <family val="2"/>
    </font>
    <font>
      <b/>
      <sz val="11"/>
      <color rgb="FF1F3864"/>
      <name val="Yu Gothic"/>
      <family val="3"/>
      <charset val="128"/>
    </font>
    <font>
      <b/>
      <sz val="10"/>
      <color rgb="FFFFFFFF"/>
      <name val="Yu Gothic"/>
      <family val="3"/>
      <charset val="128"/>
    </font>
    <font>
      <sz val="10"/>
      <color rgb="FF008000"/>
      <name val="Yu Gothic"/>
      <family val="3"/>
      <charset val="128"/>
    </font>
    <font>
      <sz val="10"/>
      <color rgb="FF000000"/>
      <name val="Yu Gothic"/>
      <family val="3"/>
      <charset val="128"/>
    </font>
    <font>
      <sz val="10"/>
      <name val="Yu Gothic"/>
      <family val="3"/>
      <charset val="128"/>
    </font>
    <font>
      <b/>
      <sz val="10"/>
      <name val="Yu Gothic"/>
      <family val="3"/>
      <charset val="128"/>
    </font>
    <font>
      <sz val="10"/>
      <name val="Noto Sans CJK SC"/>
      <family val="2"/>
    </font>
    <font>
      <sz val="10"/>
      <color rgb="FF0000FF"/>
      <name val="Yu Gothic"/>
      <family val="3"/>
      <charset val="128"/>
    </font>
    <font>
      <sz val="10"/>
      <color rgb="FF0000FF"/>
      <name val="Noto Sans CJK SC"/>
      <family val="2"/>
    </font>
    <font>
      <sz val="6"/>
      <name val="ＭＳ Ｐゴシック"/>
      <family val="3"/>
      <charset val="128"/>
    </font>
  </fonts>
  <fills count="7">
    <fill>
      <patternFill patternType="none"/>
    </fill>
    <fill>
      <patternFill patternType="gray125"/>
    </fill>
    <fill>
      <patternFill patternType="solid">
        <fgColor rgb="FF1F3864"/>
        <bgColor rgb="FF333333"/>
      </patternFill>
    </fill>
    <fill>
      <patternFill patternType="solid">
        <fgColor rgb="FFDEEAF6"/>
        <bgColor rgb="FFE2EFDA"/>
      </patternFill>
    </fill>
    <fill>
      <patternFill patternType="solid">
        <fgColor rgb="FFF2F2F2"/>
        <bgColor rgb="FFE2EFDA"/>
      </patternFill>
    </fill>
    <fill>
      <patternFill patternType="solid">
        <fgColor rgb="FFE2EFDA"/>
        <bgColor rgb="FFDEEAF6"/>
      </patternFill>
    </fill>
    <fill>
      <patternFill patternType="solid">
        <fgColor rgb="FFFFF2CC"/>
        <bgColor rgb="FFF2F2F2"/>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35">
    <xf numFmtId="0" fontId="0" fillId="0" borderId="0" xfId="0"/>
    <xf numFmtId="0" fontId="1" fillId="0" borderId="0" xfId="0" applyFont="1"/>
    <xf numFmtId="0" fontId="2" fillId="0" borderId="0" xfId="0" applyFont="1"/>
    <xf numFmtId="0" fontId="3" fillId="0" borderId="0" xfId="0" applyFont="1"/>
    <xf numFmtId="0" fontId="5" fillId="2" borderId="1" xfId="0" applyFont="1" applyFill="1" applyBorder="1" applyAlignment="1">
      <alignment horizontal="center" vertical="center" wrapText="1"/>
    </xf>
    <xf numFmtId="0" fontId="6" fillId="3" borderId="1" xfId="0" applyFont="1" applyFill="1" applyBorder="1" applyAlignment="1">
      <alignment vertical="top" wrapText="1"/>
    </xf>
    <xf numFmtId="0" fontId="7" fillId="0" borderId="1" xfId="0" applyFont="1" applyBorder="1" applyAlignment="1">
      <alignment horizontal="center" vertical="center" wrapText="1"/>
    </xf>
    <xf numFmtId="0" fontId="8" fillId="4" borderId="1" xfId="0" applyFont="1" applyFill="1" applyBorder="1" applyAlignment="1">
      <alignment vertical="top" wrapText="1"/>
    </xf>
    <xf numFmtId="0" fontId="3" fillId="0" borderId="1" xfId="0" applyFont="1" applyBorder="1" applyAlignment="1">
      <alignment vertical="top" wrapText="1"/>
    </xf>
    <xf numFmtId="0" fontId="9" fillId="4" borderId="1" xfId="0" applyFont="1" applyFill="1" applyBorder="1" applyAlignment="1">
      <alignment vertical="top" wrapText="1"/>
    </xf>
    <xf numFmtId="0" fontId="10"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176" fontId="8" fillId="4" borderId="1" xfId="0" applyNumberFormat="1" applyFont="1" applyFill="1" applyBorder="1" applyAlignment="1">
      <alignment horizontal="center" vertical="center" wrapText="1"/>
    </xf>
    <xf numFmtId="177" fontId="13" fillId="5" borderId="1" xfId="0" applyNumberFormat="1" applyFont="1" applyFill="1" applyBorder="1" applyAlignment="1">
      <alignment horizontal="center" vertical="center" wrapText="1"/>
    </xf>
    <xf numFmtId="3" fontId="14" fillId="5" borderId="1" xfId="0" applyNumberFormat="1" applyFont="1" applyFill="1" applyBorder="1" applyAlignment="1">
      <alignment vertical="top" wrapText="1"/>
    </xf>
    <xf numFmtId="0" fontId="15" fillId="6" borderId="1" xfId="0" applyFont="1" applyFill="1" applyBorder="1" applyAlignment="1">
      <alignment horizontal="center" vertical="center" wrapText="1"/>
    </xf>
    <xf numFmtId="176" fontId="15" fillId="6" borderId="1" xfId="0" applyNumberFormat="1" applyFont="1" applyFill="1" applyBorder="1" applyAlignment="1">
      <alignment horizontal="center" vertical="center" wrapText="1"/>
    </xf>
    <xf numFmtId="0" fontId="15" fillId="6" borderId="1" xfId="0" applyFont="1" applyFill="1" applyBorder="1" applyAlignment="1">
      <alignment vertical="top" wrapText="1"/>
    </xf>
    <xf numFmtId="0" fontId="6" fillId="3"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7" fillId="6" borderId="1" xfId="0" applyFont="1" applyFill="1" applyBorder="1" applyAlignment="1">
      <alignment vertical="top" wrapText="1"/>
    </xf>
    <xf numFmtId="0" fontId="9" fillId="4" borderId="1" xfId="0" applyFont="1" applyFill="1" applyBorder="1" applyAlignment="1">
      <alignment horizontal="center" vertical="center" wrapText="1"/>
    </xf>
    <xf numFmtId="176" fontId="14" fillId="5" borderId="1" xfId="0" applyNumberFormat="1" applyFont="1" applyFill="1" applyBorder="1" applyAlignment="1">
      <alignment horizontal="center" vertical="center" wrapText="1"/>
    </xf>
    <xf numFmtId="0" fontId="3" fillId="0" borderId="0" xfId="0" applyFont="1" applyAlignment="1">
      <alignment vertical="top" wrapText="1"/>
    </xf>
    <xf numFmtId="176" fontId="18" fillId="6" borderId="1" xfId="0" applyNumberFormat="1" applyFont="1" applyFill="1" applyBorder="1" applyAlignment="1">
      <alignment horizontal="center" vertical="center" wrapText="1"/>
    </xf>
    <xf numFmtId="0" fontId="19" fillId="6" borderId="1" xfId="0" applyFont="1" applyFill="1" applyBorder="1" applyAlignment="1">
      <alignment vertical="top" wrapText="1"/>
    </xf>
    <xf numFmtId="177" fontId="18" fillId="6" borderId="1" xfId="0" applyNumberFormat="1" applyFont="1" applyFill="1" applyBorder="1" applyAlignment="1">
      <alignment horizontal="center" vertical="center" wrapText="1"/>
    </xf>
    <xf numFmtId="1" fontId="18" fillId="6" borderId="1" xfId="0" applyNumberFormat="1" applyFont="1" applyFill="1" applyBorder="1" applyAlignment="1">
      <alignment horizontal="center" vertical="center" wrapText="1"/>
    </xf>
    <xf numFmtId="177" fontId="14" fillId="5" borderId="1" xfId="0" applyNumberFormat="1" applyFont="1" applyFill="1" applyBorder="1" applyAlignment="1">
      <alignment horizontal="center" vertical="center" wrapText="1"/>
    </xf>
    <xf numFmtId="0" fontId="19" fillId="6" borderId="1" xfId="0" applyFont="1" applyFill="1" applyBorder="1" applyAlignment="1">
      <alignment horizontal="center" vertical="center" wrapText="1"/>
    </xf>
    <xf numFmtId="0" fontId="17" fillId="0" borderId="0" xfId="0" applyFont="1"/>
    <xf numFmtId="0" fontId="17" fillId="0" borderId="1" xfId="0" applyFont="1" applyBorder="1" applyAlignment="1">
      <alignment vertical="top" wrapText="1"/>
    </xf>
    <xf numFmtId="3" fontId="18" fillId="6" borderId="1" xfId="0" applyNumberFormat="1" applyFont="1" applyFill="1" applyBorder="1" applyAlignment="1">
      <alignment vertical="top" wrapText="1"/>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DEEAF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F2F2F2"/>
      <rgbColor rgb="FFE2EFDA"/>
      <rgbColor rgb="FFFFFF99"/>
      <rgbColor rgb="FF99CCFF"/>
      <rgbColor rgb="FFFF99CC"/>
      <rgbColor rgb="FFCC99FF"/>
      <rgbColor rgb="FFFFCC99"/>
      <rgbColor rgb="FF3366FF"/>
      <rgbColor rgb="FF33CCCC"/>
      <rgbColor rgb="FF99CC00"/>
      <rgbColor rgb="FFFFCC00"/>
      <rgbColor rgb="FFFF9900"/>
      <rgbColor rgb="FFFF6600"/>
      <rgbColor rgb="FF666699"/>
      <rgbColor rgb="FF7F7F7F"/>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1962150</xdr:colOff>
      <xdr:row>3</xdr:row>
      <xdr:rowOff>19050</xdr:rowOff>
    </xdr:from>
    <xdr:to>
      <xdr:col>13</xdr:col>
      <xdr:colOff>342900</xdr:colOff>
      <xdr:row>27</xdr:row>
      <xdr:rowOff>200025</xdr:rowOff>
    </xdr:to>
    <xdr:pic>
      <xdr:nvPicPr>
        <xdr:cNvPr id="2" name="図 1">
          <a:extLst>
            <a:ext uri="{FF2B5EF4-FFF2-40B4-BE49-F238E27FC236}">
              <a16:creationId xmlns:a16="http://schemas.microsoft.com/office/drawing/2014/main" id="{4DCD8F13-E86C-1A4C-E837-00A7B6985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43350" y="600075"/>
          <a:ext cx="9610725" cy="5057775"/>
        </a:xfrm>
        <a:prstGeom prst="rect">
          <a:avLst/>
        </a:prstGeom>
        <a:noFill/>
        <a:ln>
          <a:solidFill>
            <a:schemeClr val="bg1">
              <a:lumMod val="75000"/>
            </a:schemeClr>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3"/>
  <sheetViews>
    <sheetView showGridLines="0" tabSelected="1" zoomScaleNormal="100" workbookViewId="0">
      <selection activeCell="I1" sqref="I1"/>
    </sheetView>
  </sheetViews>
  <sheetFormatPr defaultColWidth="8.6640625" defaultRowHeight="14.4"/>
  <cols>
    <col min="1" max="1" width="12.88671875" customWidth="1"/>
    <col min="2" max="2" width="16" customWidth="1"/>
    <col min="3" max="3" width="30" customWidth="1"/>
    <col min="4" max="4" width="26" customWidth="1"/>
    <col min="5" max="5" width="18" customWidth="1"/>
    <col min="6" max="6" width="20" customWidth="1"/>
    <col min="7" max="7" width="18" customWidth="1"/>
  </cols>
  <sheetData>
    <row r="1" spans="1:4" ht="17.399999999999999">
      <c r="A1" s="1" t="s">
        <v>0</v>
      </c>
    </row>
    <row r="2" spans="1:4">
      <c r="A2" s="2" t="s">
        <v>1</v>
      </c>
    </row>
    <row r="3" spans="1:4">
      <c r="A3" s="3" t="s">
        <v>2</v>
      </c>
    </row>
    <row r="4" spans="1:4" ht="15.6">
      <c r="A4" s="3" t="s">
        <v>3</v>
      </c>
    </row>
    <row r="5" spans="1:4" ht="15.6">
      <c r="A5" s="3" t="s">
        <v>4</v>
      </c>
    </row>
    <row r="8" spans="1:4">
      <c r="A8" s="2" t="s">
        <v>5</v>
      </c>
    </row>
    <row r="9" spans="1:4">
      <c r="A9" s="4" t="s">
        <v>6</v>
      </c>
      <c r="B9" s="4" t="s">
        <v>7</v>
      </c>
      <c r="C9" s="4" t="s">
        <v>8</v>
      </c>
      <c r="D9" s="4" t="s">
        <v>9</v>
      </c>
    </row>
    <row r="10" spans="1:4" ht="16.2">
      <c r="A10" s="5" t="s">
        <v>10</v>
      </c>
      <c r="B10" s="6" t="s">
        <v>11</v>
      </c>
      <c r="C10" s="7" t="s">
        <v>12</v>
      </c>
      <c r="D10" s="8" t="s">
        <v>13</v>
      </c>
    </row>
    <row r="11" spans="1:4">
      <c r="A11" s="5" t="s">
        <v>14</v>
      </c>
      <c r="B11" s="6" t="s">
        <v>11</v>
      </c>
      <c r="C11" s="9" t="s">
        <v>15</v>
      </c>
      <c r="D11" s="8" t="s">
        <v>16</v>
      </c>
    </row>
    <row r="12" spans="1:4" ht="16.2">
      <c r="A12" s="5" t="s">
        <v>17</v>
      </c>
      <c r="B12" s="6" t="s">
        <v>11</v>
      </c>
      <c r="C12" s="7" t="s">
        <v>18</v>
      </c>
      <c r="D12" s="8" t="s">
        <v>19</v>
      </c>
    </row>
    <row r="13" spans="1:4" ht="22.8">
      <c r="A13" s="5" t="s">
        <v>20</v>
      </c>
      <c r="B13" s="6" t="s">
        <v>11</v>
      </c>
      <c r="C13" s="9" t="s">
        <v>21</v>
      </c>
      <c r="D13" s="8" t="s">
        <v>22</v>
      </c>
    </row>
    <row r="14" spans="1:4">
      <c r="A14" s="5" t="s">
        <v>23</v>
      </c>
      <c r="B14" s="6" t="s">
        <v>11</v>
      </c>
      <c r="C14" s="9" t="s">
        <v>24</v>
      </c>
      <c r="D14" s="8" t="s">
        <v>19</v>
      </c>
    </row>
    <row r="15" spans="1:4" ht="16.2">
      <c r="A15" s="5" t="s">
        <v>25</v>
      </c>
      <c r="B15" s="10" t="s">
        <v>26</v>
      </c>
      <c r="C15" s="7" t="s">
        <v>27</v>
      </c>
      <c r="D15" s="8" t="s">
        <v>28</v>
      </c>
    </row>
    <row r="16" spans="1:4" ht="16.2">
      <c r="A16" s="5" t="s">
        <v>29</v>
      </c>
      <c r="B16" s="10" t="s">
        <v>26</v>
      </c>
      <c r="C16" s="9" t="s">
        <v>30</v>
      </c>
      <c r="D16" s="8" t="s">
        <v>31</v>
      </c>
    </row>
    <row r="17" spans="1:7" ht="16.2">
      <c r="A17" s="5" t="s">
        <v>32</v>
      </c>
      <c r="B17" s="6" t="s">
        <v>11</v>
      </c>
      <c r="C17" s="7" t="s">
        <v>33</v>
      </c>
      <c r="D17" s="8" t="s">
        <v>34</v>
      </c>
    </row>
    <row r="19" spans="1:7" ht="18">
      <c r="A19" s="2" t="s">
        <v>35</v>
      </c>
    </row>
    <row r="20" spans="1:7">
      <c r="A20" s="3" t="s">
        <v>36</v>
      </c>
    </row>
    <row r="21" spans="1:7" ht="16.2">
      <c r="A21" s="11" t="s">
        <v>37</v>
      </c>
      <c r="B21" s="4" t="s">
        <v>38</v>
      </c>
      <c r="C21" s="4" t="s">
        <v>39</v>
      </c>
      <c r="D21" s="4" t="s">
        <v>40</v>
      </c>
      <c r="E21" s="4" t="s">
        <v>41</v>
      </c>
      <c r="F21" s="4" t="s">
        <v>42</v>
      </c>
      <c r="G21" s="4" t="s">
        <v>43</v>
      </c>
    </row>
    <row r="22" spans="1:7" ht="16.2">
      <c r="A22" s="12" t="s">
        <v>44</v>
      </c>
      <c r="B22" s="13">
        <v>46268</v>
      </c>
      <c r="C22" s="9" t="s">
        <v>45</v>
      </c>
      <c r="D22" s="9" t="s">
        <v>46</v>
      </c>
      <c r="E22" s="12">
        <v>42</v>
      </c>
      <c r="F22" s="14">
        <f>'03_単価マスタ'!$G$9</f>
        <v>14.6</v>
      </c>
      <c r="G22" s="15">
        <f t="shared" ref="G22:G44" si="0">ROUND(E22*F22,0)</f>
        <v>613</v>
      </c>
    </row>
    <row r="23" spans="1:7" ht="16.2">
      <c r="A23" s="12" t="s">
        <v>47</v>
      </c>
      <c r="B23" s="13">
        <v>46273</v>
      </c>
      <c r="C23" s="9" t="s">
        <v>48</v>
      </c>
      <c r="D23" s="9" t="s">
        <v>49</v>
      </c>
      <c r="E23" s="12">
        <v>78</v>
      </c>
      <c r="F23" s="14">
        <f>'03_単価マスタ'!$G$9</f>
        <v>14.6</v>
      </c>
      <c r="G23" s="15">
        <f t="shared" si="0"/>
        <v>1139</v>
      </c>
    </row>
    <row r="24" spans="1:7" ht="16.2">
      <c r="A24" s="12" t="s">
        <v>50</v>
      </c>
      <c r="B24" s="13">
        <v>46282</v>
      </c>
      <c r="C24" s="9" t="s">
        <v>51</v>
      </c>
      <c r="D24" s="9" t="s">
        <v>52</v>
      </c>
      <c r="E24" s="12">
        <v>25</v>
      </c>
      <c r="F24" s="14">
        <f>'03_単価マスタ'!$G$9</f>
        <v>14.6</v>
      </c>
      <c r="G24" s="15">
        <f t="shared" si="0"/>
        <v>365</v>
      </c>
    </row>
    <row r="25" spans="1:7" ht="16.2">
      <c r="A25" s="16"/>
      <c r="B25" s="17"/>
      <c r="C25" s="18"/>
      <c r="D25" s="18"/>
      <c r="E25" s="16"/>
      <c r="F25" s="14">
        <f>'03_単価マスタ'!$G$9</f>
        <v>14.6</v>
      </c>
      <c r="G25" s="15">
        <f t="shared" si="0"/>
        <v>0</v>
      </c>
    </row>
    <row r="26" spans="1:7" ht="16.2">
      <c r="A26" s="16"/>
      <c r="B26" s="17"/>
      <c r="C26" s="18"/>
      <c r="D26" s="18"/>
      <c r="E26" s="16"/>
      <c r="F26" s="14">
        <f>'03_単価マスタ'!$G$9</f>
        <v>14.6</v>
      </c>
      <c r="G26" s="15">
        <f t="shared" si="0"/>
        <v>0</v>
      </c>
    </row>
    <row r="27" spans="1:7" ht="16.2">
      <c r="A27" s="16"/>
      <c r="B27" s="17"/>
      <c r="C27" s="18"/>
      <c r="D27" s="18"/>
      <c r="E27" s="16"/>
      <c r="F27" s="14">
        <f>'03_単価マスタ'!$G$9</f>
        <v>14.6</v>
      </c>
      <c r="G27" s="15">
        <f t="shared" si="0"/>
        <v>0</v>
      </c>
    </row>
    <row r="28" spans="1:7" ht="16.2">
      <c r="A28" s="16"/>
      <c r="B28" s="17"/>
      <c r="C28" s="18"/>
      <c r="D28" s="18"/>
      <c r="E28" s="16"/>
      <c r="F28" s="14">
        <f>'03_単価マスタ'!$G$9</f>
        <v>14.6</v>
      </c>
      <c r="G28" s="15">
        <f t="shared" si="0"/>
        <v>0</v>
      </c>
    </row>
    <row r="29" spans="1:7" ht="16.2">
      <c r="A29" s="16"/>
      <c r="B29" s="17"/>
      <c r="C29" s="18"/>
      <c r="D29" s="18"/>
      <c r="E29" s="16"/>
      <c r="F29" s="14">
        <f>'03_単価マスタ'!$G$9</f>
        <v>14.6</v>
      </c>
      <c r="G29" s="15">
        <f t="shared" si="0"/>
        <v>0</v>
      </c>
    </row>
    <row r="30" spans="1:7" ht="16.2">
      <c r="A30" s="16"/>
      <c r="B30" s="17"/>
      <c r="C30" s="18"/>
      <c r="D30" s="18"/>
      <c r="E30" s="16"/>
      <c r="F30" s="14">
        <f>'03_単価マスタ'!$G$9</f>
        <v>14.6</v>
      </c>
      <c r="G30" s="15">
        <f t="shared" si="0"/>
        <v>0</v>
      </c>
    </row>
    <row r="31" spans="1:7" ht="16.2">
      <c r="A31" s="16"/>
      <c r="B31" s="17"/>
      <c r="C31" s="18"/>
      <c r="D31" s="18"/>
      <c r="E31" s="16"/>
      <c r="F31" s="14">
        <f>'03_単価マスタ'!$G$9</f>
        <v>14.6</v>
      </c>
      <c r="G31" s="15">
        <f t="shared" si="0"/>
        <v>0</v>
      </c>
    </row>
    <row r="32" spans="1:7" ht="16.2">
      <c r="A32" s="16"/>
      <c r="B32" s="17"/>
      <c r="C32" s="18"/>
      <c r="D32" s="18"/>
      <c r="E32" s="16"/>
      <c r="F32" s="14">
        <f>'03_単価マスタ'!$G$9</f>
        <v>14.6</v>
      </c>
      <c r="G32" s="15">
        <f t="shared" si="0"/>
        <v>0</v>
      </c>
    </row>
    <row r="33" spans="1:7" ht="16.2">
      <c r="A33" s="16"/>
      <c r="B33" s="17"/>
      <c r="C33" s="18"/>
      <c r="D33" s="18"/>
      <c r="E33" s="16"/>
      <c r="F33" s="14">
        <f>'03_単価マスタ'!$G$9</f>
        <v>14.6</v>
      </c>
      <c r="G33" s="15">
        <f t="shared" si="0"/>
        <v>0</v>
      </c>
    </row>
    <row r="34" spans="1:7" ht="16.2">
      <c r="A34" s="16"/>
      <c r="B34" s="17"/>
      <c r="C34" s="18"/>
      <c r="D34" s="18"/>
      <c r="E34" s="16"/>
      <c r="F34" s="14">
        <f>'03_単価マスタ'!$G$9</f>
        <v>14.6</v>
      </c>
      <c r="G34" s="15">
        <f t="shared" si="0"/>
        <v>0</v>
      </c>
    </row>
    <row r="35" spans="1:7" ht="16.2">
      <c r="A35" s="16"/>
      <c r="B35" s="17"/>
      <c r="C35" s="18"/>
      <c r="D35" s="18"/>
      <c r="E35" s="16"/>
      <c r="F35" s="14">
        <f>'03_単価マスタ'!$G$9</f>
        <v>14.6</v>
      </c>
      <c r="G35" s="15">
        <f t="shared" si="0"/>
        <v>0</v>
      </c>
    </row>
    <row r="36" spans="1:7" ht="16.2">
      <c r="A36" s="16"/>
      <c r="B36" s="17"/>
      <c r="C36" s="18"/>
      <c r="D36" s="18"/>
      <c r="E36" s="16"/>
      <c r="F36" s="14">
        <f>'03_単価マスタ'!$G$9</f>
        <v>14.6</v>
      </c>
      <c r="G36" s="15">
        <f t="shared" si="0"/>
        <v>0</v>
      </c>
    </row>
    <row r="37" spans="1:7" ht="16.2">
      <c r="A37" s="16"/>
      <c r="B37" s="17"/>
      <c r="C37" s="18"/>
      <c r="D37" s="18"/>
      <c r="E37" s="16"/>
      <c r="F37" s="14">
        <f>'03_単価マスタ'!$G$9</f>
        <v>14.6</v>
      </c>
      <c r="G37" s="15">
        <f t="shared" si="0"/>
        <v>0</v>
      </c>
    </row>
    <row r="38" spans="1:7" ht="16.2">
      <c r="A38" s="16"/>
      <c r="B38" s="17"/>
      <c r="C38" s="18"/>
      <c r="D38" s="18"/>
      <c r="E38" s="16"/>
      <c r="F38" s="14">
        <f>'03_単価マスタ'!$G$9</f>
        <v>14.6</v>
      </c>
      <c r="G38" s="15">
        <f t="shared" si="0"/>
        <v>0</v>
      </c>
    </row>
    <row r="39" spans="1:7" ht="16.2">
      <c r="A39" s="16"/>
      <c r="B39" s="17"/>
      <c r="C39" s="18"/>
      <c r="D39" s="18"/>
      <c r="E39" s="16"/>
      <c r="F39" s="14">
        <f>'03_単価マスタ'!$G$9</f>
        <v>14.6</v>
      </c>
      <c r="G39" s="15">
        <f t="shared" si="0"/>
        <v>0</v>
      </c>
    </row>
    <row r="40" spans="1:7" ht="16.2">
      <c r="A40" s="16"/>
      <c r="B40" s="17"/>
      <c r="C40" s="18"/>
      <c r="D40" s="18"/>
      <c r="E40" s="16"/>
      <c r="F40" s="14">
        <f>'03_単価マスタ'!$G$9</f>
        <v>14.6</v>
      </c>
      <c r="G40" s="15">
        <f t="shared" si="0"/>
        <v>0</v>
      </c>
    </row>
    <row r="41" spans="1:7" ht="16.2">
      <c r="A41" s="16"/>
      <c r="B41" s="17"/>
      <c r="C41" s="18"/>
      <c r="D41" s="18"/>
      <c r="E41" s="16"/>
      <c r="F41" s="14">
        <f>'03_単価マスタ'!$G$9</f>
        <v>14.6</v>
      </c>
      <c r="G41" s="15">
        <f t="shared" si="0"/>
        <v>0</v>
      </c>
    </row>
    <row r="42" spans="1:7" ht="16.2">
      <c r="A42" s="16"/>
      <c r="B42" s="17"/>
      <c r="C42" s="18"/>
      <c r="D42" s="18"/>
      <c r="E42" s="16"/>
      <c r="F42" s="14">
        <f>'03_単価マスタ'!$G$9</f>
        <v>14.6</v>
      </c>
      <c r="G42" s="15">
        <f t="shared" si="0"/>
        <v>0</v>
      </c>
    </row>
    <row r="43" spans="1:7" ht="16.2">
      <c r="A43" s="16"/>
      <c r="B43" s="17"/>
      <c r="C43" s="18"/>
      <c r="D43" s="18"/>
      <c r="E43" s="16"/>
      <c r="F43" s="14">
        <f>'03_単価マスタ'!$G$9</f>
        <v>14.6</v>
      </c>
      <c r="G43" s="15">
        <f t="shared" si="0"/>
        <v>0</v>
      </c>
    </row>
    <row r="44" spans="1:7" ht="16.2">
      <c r="A44" s="16"/>
      <c r="B44" s="17"/>
      <c r="C44" s="18"/>
      <c r="D44" s="18"/>
      <c r="E44" s="16"/>
      <c r="F44" s="14">
        <f>'03_単価マスタ'!$G$9</f>
        <v>14.6</v>
      </c>
      <c r="G44" s="15">
        <f t="shared" si="0"/>
        <v>0</v>
      </c>
    </row>
    <row r="45" spans="1:7" ht="16.2">
      <c r="D45" s="19" t="s">
        <v>53</v>
      </c>
      <c r="E45" s="20">
        <f>SUM(E22:E44)</f>
        <v>145</v>
      </c>
      <c r="G45" s="15">
        <f>SUM(G22:G44)</f>
        <v>2117</v>
      </c>
    </row>
    <row r="48" spans="1:7">
      <c r="A48" s="2" t="s">
        <v>54</v>
      </c>
    </row>
    <row r="49" spans="1:7" ht="26.4">
      <c r="A49" s="4" t="s">
        <v>55</v>
      </c>
      <c r="B49" s="4" t="s">
        <v>56</v>
      </c>
      <c r="C49" s="4" t="s">
        <v>57</v>
      </c>
      <c r="D49" s="4" t="s">
        <v>58</v>
      </c>
      <c r="E49" s="4"/>
      <c r="F49" s="4"/>
      <c r="G49" s="4"/>
    </row>
    <row r="50" spans="1:7" ht="16.2">
      <c r="A50" s="21" t="s">
        <v>59</v>
      </c>
      <c r="B50" s="22" t="s">
        <v>60</v>
      </c>
      <c r="C50" s="16"/>
      <c r="D50" s="18"/>
    </row>
    <row r="51" spans="1:7" ht="16.2">
      <c r="A51" s="21" t="s">
        <v>61</v>
      </c>
      <c r="B51" s="22" t="s">
        <v>62</v>
      </c>
      <c r="C51" s="16"/>
      <c r="D51" s="18"/>
    </row>
    <row r="53" spans="1:7">
      <c r="A53" s="3" t="s">
        <v>63</v>
      </c>
    </row>
  </sheetData>
  <phoneticPr fontId="20"/>
  <pageMargins left="0.75" right="0.75" top="1" bottom="1"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1"/>
  <sheetViews>
    <sheetView showGridLines="0" zoomScaleNormal="100" workbookViewId="0"/>
  </sheetViews>
  <sheetFormatPr defaultColWidth="8.6640625" defaultRowHeight="14.4"/>
  <cols>
    <col min="1" max="1" width="8" customWidth="1"/>
    <col min="2" max="2" width="18" customWidth="1"/>
    <col min="3" max="3" width="20" customWidth="1"/>
    <col min="4" max="4" width="24" customWidth="1"/>
    <col min="5" max="7" width="18" customWidth="1"/>
    <col min="8" max="8" width="20" customWidth="1"/>
    <col min="9" max="11" width="16" customWidth="1"/>
    <col min="12" max="12" width="18" customWidth="1"/>
  </cols>
  <sheetData>
    <row r="1" spans="1:12" ht="17.399999999999999">
      <c r="A1" s="1" t="s">
        <v>64</v>
      </c>
    </row>
    <row r="2" spans="1:12">
      <c r="A2" s="2" t="s">
        <v>1</v>
      </c>
    </row>
    <row r="3" spans="1:12">
      <c r="A3" s="3" t="s">
        <v>2</v>
      </c>
    </row>
    <row r="4" spans="1:12">
      <c r="A4" s="3" t="s">
        <v>65</v>
      </c>
    </row>
    <row r="5" spans="1:12" ht="15.6">
      <c r="A5" s="3" t="s">
        <v>66</v>
      </c>
    </row>
    <row r="8" spans="1:12" ht="30" customHeight="1">
      <c r="A8" s="11" t="s">
        <v>37</v>
      </c>
      <c r="B8" s="4" t="s">
        <v>67</v>
      </c>
      <c r="C8" s="4" t="s">
        <v>20</v>
      </c>
      <c r="D8" s="4" t="s">
        <v>68</v>
      </c>
      <c r="E8" s="4" t="s">
        <v>69</v>
      </c>
      <c r="F8" s="4" t="s">
        <v>70</v>
      </c>
      <c r="G8" s="4" t="s">
        <v>71</v>
      </c>
      <c r="H8" s="4" t="s">
        <v>72</v>
      </c>
      <c r="I8" s="4" t="s">
        <v>73</v>
      </c>
      <c r="J8" s="4" t="s">
        <v>74</v>
      </c>
      <c r="K8" s="4" t="s">
        <v>75</v>
      </c>
      <c r="L8" s="4" t="s">
        <v>76</v>
      </c>
    </row>
    <row r="9" spans="1:12" ht="16.2">
      <c r="A9" s="12" t="s">
        <v>44</v>
      </c>
      <c r="B9" s="9" t="s">
        <v>15</v>
      </c>
      <c r="C9" s="9" t="s">
        <v>21</v>
      </c>
      <c r="D9" s="9" t="s">
        <v>77</v>
      </c>
      <c r="E9" s="23" t="s">
        <v>78</v>
      </c>
      <c r="F9" s="23" t="s">
        <v>79</v>
      </c>
      <c r="G9" s="23" t="s">
        <v>79</v>
      </c>
      <c r="H9" s="23" t="s">
        <v>80</v>
      </c>
      <c r="I9" s="13">
        <v>46477</v>
      </c>
      <c r="J9" s="13">
        <v>46553</v>
      </c>
      <c r="K9" s="24">
        <f t="shared" ref="K9:K34" si="0">IF(I9="","",MIN(I9,J9)-30)</f>
        <v>46447</v>
      </c>
      <c r="L9" s="13">
        <v>46113</v>
      </c>
    </row>
    <row r="10" spans="1:12" ht="16.2">
      <c r="A10" s="16"/>
      <c r="B10" s="18"/>
      <c r="C10" s="18"/>
      <c r="D10" s="18"/>
      <c r="E10" s="16"/>
      <c r="F10" s="16"/>
      <c r="G10" s="16"/>
      <c r="H10" s="16"/>
      <c r="I10" s="17"/>
      <c r="J10" s="17"/>
      <c r="K10" s="24" t="str">
        <f t="shared" si="0"/>
        <v/>
      </c>
      <c r="L10" s="17"/>
    </row>
    <row r="11" spans="1:12" ht="16.2">
      <c r="A11" s="16"/>
      <c r="B11" s="18"/>
      <c r="C11" s="18"/>
      <c r="D11" s="18"/>
      <c r="E11" s="16"/>
      <c r="F11" s="16"/>
      <c r="G11" s="16"/>
      <c r="H11" s="16"/>
      <c r="I11" s="17"/>
      <c r="J11" s="17"/>
      <c r="K11" s="24" t="str">
        <f t="shared" si="0"/>
        <v/>
      </c>
      <c r="L11" s="17"/>
    </row>
    <row r="12" spans="1:12" ht="16.2">
      <c r="A12" s="16"/>
      <c r="B12" s="18"/>
      <c r="C12" s="18"/>
      <c r="D12" s="18"/>
      <c r="E12" s="16"/>
      <c r="F12" s="16"/>
      <c r="G12" s="16"/>
      <c r="H12" s="16"/>
      <c r="I12" s="17"/>
      <c r="J12" s="17"/>
      <c r="K12" s="24" t="str">
        <f t="shared" si="0"/>
        <v/>
      </c>
      <c r="L12" s="17"/>
    </row>
    <row r="13" spans="1:12" ht="16.2">
      <c r="A13" s="16"/>
      <c r="B13" s="18"/>
      <c r="C13" s="18"/>
      <c r="D13" s="18"/>
      <c r="E13" s="16"/>
      <c r="F13" s="16"/>
      <c r="G13" s="16"/>
      <c r="H13" s="16"/>
      <c r="I13" s="17"/>
      <c r="J13" s="17"/>
      <c r="K13" s="24" t="str">
        <f t="shared" si="0"/>
        <v/>
      </c>
      <c r="L13" s="17"/>
    </row>
    <row r="14" spans="1:12" ht="16.2">
      <c r="A14" s="16"/>
      <c r="B14" s="18"/>
      <c r="C14" s="18"/>
      <c r="D14" s="18"/>
      <c r="E14" s="16"/>
      <c r="F14" s="16"/>
      <c r="G14" s="16"/>
      <c r="H14" s="16"/>
      <c r="I14" s="17"/>
      <c r="J14" s="17"/>
      <c r="K14" s="24" t="str">
        <f t="shared" si="0"/>
        <v/>
      </c>
      <c r="L14" s="17"/>
    </row>
    <row r="15" spans="1:12" ht="16.2">
      <c r="A15" s="16"/>
      <c r="B15" s="18"/>
      <c r="C15" s="18"/>
      <c r="D15" s="18"/>
      <c r="E15" s="16"/>
      <c r="F15" s="16"/>
      <c r="G15" s="16"/>
      <c r="H15" s="16"/>
      <c r="I15" s="17"/>
      <c r="J15" s="17"/>
      <c r="K15" s="24" t="str">
        <f t="shared" si="0"/>
        <v/>
      </c>
      <c r="L15" s="17"/>
    </row>
    <row r="16" spans="1:12" ht="16.2">
      <c r="A16" s="16"/>
      <c r="B16" s="18"/>
      <c r="C16" s="18"/>
      <c r="D16" s="18"/>
      <c r="E16" s="16"/>
      <c r="F16" s="16"/>
      <c r="G16" s="16"/>
      <c r="H16" s="16"/>
      <c r="I16" s="17"/>
      <c r="J16" s="17"/>
      <c r="K16" s="24" t="str">
        <f t="shared" si="0"/>
        <v/>
      </c>
      <c r="L16" s="17"/>
    </row>
    <row r="17" spans="1:12" ht="16.2">
      <c r="A17" s="16"/>
      <c r="B17" s="18"/>
      <c r="C17" s="18"/>
      <c r="D17" s="18"/>
      <c r="E17" s="16"/>
      <c r="F17" s="16"/>
      <c r="G17" s="16"/>
      <c r="H17" s="16"/>
      <c r="I17" s="17"/>
      <c r="J17" s="17"/>
      <c r="K17" s="24" t="str">
        <f t="shared" si="0"/>
        <v/>
      </c>
      <c r="L17" s="17"/>
    </row>
    <row r="18" spans="1:12" ht="16.2">
      <c r="A18" s="16"/>
      <c r="B18" s="18"/>
      <c r="C18" s="18"/>
      <c r="D18" s="18"/>
      <c r="E18" s="16"/>
      <c r="F18" s="16"/>
      <c r="G18" s="16"/>
      <c r="H18" s="16"/>
      <c r="I18" s="17"/>
      <c r="J18" s="17"/>
      <c r="K18" s="24" t="str">
        <f t="shared" si="0"/>
        <v/>
      </c>
      <c r="L18" s="17"/>
    </row>
    <row r="19" spans="1:12" ht="16.2">
      <c r="A19" s="16"/>
      <c r="B19" s="18"/>
      <c r="C19" s="18"/>
      <c r="D19" s="18"/>
      <c r="E19" s="16"/>
      <c r="F19" s="16"/>
      <c r="G19" s="16"/>
      <c r="H19" s="16"/>
      <c r="I19" s="17"/>
      <c r="J19" s="17"/>
      <c r="K19" s="24" t="str">
        <f t="shared" si="0"/>
        <v/>
      </c>
      <c r="L19" s="17"/>
    </row>
    <row r="20" spans="1:12" ht="16.2">
      <c r="A20" s="16"/>
      <c r="B20" s="18"/>
      <c r="C20" s="18"/>
      <c r="D20" s="18"/>
      <c r="E20" s="16"/>
      <c r="F20" s="16"/>
      <c r="G20" s="16"/>
      <c r="H20" s="16"/>
      <c r="I20" s="17"/>
      <c r="J20" s="17"/>
      <c r="K20" s="24" t="str">
        <f t="shared" si="0"/>
        <v/>
      </c>
      <c r="L20" s="17"/>
    </row>
    <row r="21" spans="1:12" ht="16.2">
      <c r="A21" s="16"/>
      <c r="B21" s="18"/>
      <c r="C21" s="18"/>
      <c r="D21" s="18"/>
      <c r="E21" s="16"/>
      <c r="F21" s="16"/>
      <c r="G21" s="16"/>
      <c r="H21" s="16"/>
      <c r="I21" s="17"/>
      <c r="J21" s="17"/>
      <c r="K21" s="24" t="str">
        <f t="shared" si="0"/>
        <v/>
      </c>
      <c r="L21" s="17"/>
    </row>
    <row r="22" spans="1:12" ht="16.2">
      <c r="A22" s="16"/>
      <c r="B22" s="18"/>
      <c r="C22" s="18"/>
      <c r="D22" s="18"/>
      <c r="E22" s="16"/>
      <c r="F22" s="16"/>
      <c r="G22" s="16"/>
      <c r="H22" s="16"/>
      <c r="I22" s="17"/>
      <c r="J22" s="17"/>
      <c r="K22" s="24" t="str">
        <f t="shared" si="0"/>
        <v/>
      </c>
      <c r="L22" s="17"/>
    </row>
    <row r="23" spans="1:12" ht="16.2">
      <c r="A23" s="16"/>
      <c r="B23" s="18"/>
      <c r="C23" s="18"/>
      <c r="D23" s="18"/>
      <c r="E23" s="16"/>
      <c r="F23" s="16"/>
      <c r="G23" s="16"/>
      <c r="H23" s="16"/>
      <c r="I23" s="17"/>
      <c r="J23" s="17"/>
      <c r="K23" s="24" t="str">
        <f t="shared" si="0"/>
        <v/>
      </c>
      <c r="L23" s="17"/>
    </row>
    <row r="24" spans="1:12" ht="16.2">
      <c r="A24" s="16"/>
      <c r="B24" s="18"/>
      <c r="C24" s="18"/>
      <c r="D24" s="18"/>
      <c r="E24" s="16"/>
      <c r="F24" s="16"/>
      <c r="G24" s="16"/>
      <c r="H24" s="16"/>
      <c r="I24" s="17"/>
      <c r="J24" s="17"/>
      <c r="K24" s="24" t="str">
        <f t="shared" si="0"/>
        <v/>
      </c>
      <c r="L24" s="17"/>
    </row>
    <row r="25" spans="1:12" ht="16.2">
      <c r="A25" s="16"/>
      <c r="B25" s="18"/>
      <c r="C25" s="18"/>
      <c r="D25" s="18"/>
      <c r="E25" s="16"/>
      <c r="F25" s="16"/>
      <c r="G25" s="16"/>
      <c r="H25" s="16"/>
      <c r="I25" s="17"/>
      <c r="J25" s="17"/>
      <c r="K25" s="24" t="str">
        <f t="shared" si="0"/>
        <v/>
      </c>
      <c r="L25" s="17"/>
    </row>
    <row r="26" spans="1:12" ht="16.2">
      <c r="A26" s="16"/>
      <c r="B26" s="18"/>
      <c r="C26" s="18"/>
      <c r="D26" s="18"/>
      <c r="E26" s="16"/>
      <c r="F26" s="16"/>
      <c r="G26" s="16"/>
      <c r="H26" s="16"/>
      <c r="I26" s="17"/>
      <c r="J26" s="17"/>
      <c r="K26" s="24" t="str">
        <f t="shared" si="0"/>
        <v/>
      </c>
      <c r="L26" s="17"/>
    </row>
    <row r="27" spans="1:12" ht="16.2">
      <c r="A27" s="16"/>
      <c r="B27" s="18"/>
      <c r="C27" s="18"/>
      <c r="D27" s="18"/>
      <c r="E27" s="16"/>
      <c r="F27" s="16"/>
      <c r="G27" s="16"/>
      <c r="H27" s="16"/>
      <c r="I27" s="17"/>
      <c r="J27" s="17"/>
      <c r="K27" s="24" t="str">
        <f t="shared" si="0"/>
        <v/>
      </c>
      <c r="L27" s="17"/>
    </row>
    <row r="28" spans="1:12" ht="16.2">
      <c r="A28" s="16"/>
      <c r="B28" s="18"/>
      <c r="C28" s="18"/>
      <c r="D28" s="18"/>
      <c r="E28" s="16"/>
      <c r="F28" s="16"/>
      <c r="G28" s="16"/>
      <c r="H28" s="16"/>
      <c r="I28" s="17"/>
      <c r="J28" s="17"/>
      <c r="K28" s="24" t="str">
        <f t="shared" si="0"/>
        <v/>
      </c>
      <c r="L28" s="17"/>
    </row>
    <row r="29" spans="1:12" ht="16.2">
      <c r="A29" s="16"/>
      <c r="B29" s="18"/>
      <c r="C29" s="18"/>
      <c r="D29" s="18"/>
      <c r="E29" s="16"/>
      <c r="F29" s="16"/>
      <c r="G29" s="16"/>
      <c r="H29" s="16"/>
      <c r="I29" s="17"/>
      <c r="J29" s="17"/>
      <c r="K29" s="24" t="str">
        <f t="shared" si="0"/>
        <v/>
      </c>
      <c r="L29" s="17"/>
    </row>
    <row r="30" spans="1:12" ht="16.2">
      <c r="A30" s="16"/>
      <c r="B30" s="18"/>
      <c r="C30" s="18"/>
      <c r="D30" s="18"/>
      <c r="E30" s="16"/>
      <c r="F30" s="16"/>
      <c r="G30" s="16"/>
      <c r="H30" s="16"/>
      <c r="I30" s="17"/>
      <c r="J30" s="17"/>
      <c r="K30" s="24" t="str">
        <f t="shared" si="0"/>
        <v/>
      </c>
      <c r="L30" s="17"/>
    </row>
    <row r="31" spans="1:12" ht="16.2">
      <c r="A31" s="16"/>
      <c r="B31" s="18"/>
      <c r="C31" s="18"/>
      <c r="D31" s="18"/>
      <c r="E31" s="16"/>
      <c r="F31" s="16"/>
      <c r="G31" s="16"/>
      <c r="H31" s="16"/>
      <c r="I31" s="17"/>
      <c r="J31" s="17"/>
      <c r="K31" s="24" t="str">
        <f t="shared" si="0"/>
        <v/>
      </c>
      <c r="L31" s="17"/>
    </row>
    <row r="32" spans="1:12" ht="16.2">
      <c r="A32" s="16"/>
      <c r="B32" s="18"/>
      <c r="C32" s="18"/>
      <c r="D32" s="18"/>
      <c r="E32" s="16"/>
      <c r="F32" s="16"/>
      <c r="G32" s="16"/>
      <c r="H32" s="16"/>
      <c r="I32" s="17"/>
      <c r="J32" s="17"/>
      <c r="K32" s="24" t="str">
        <f t="shared" si="0"/>
        <v/>
      </c>
      <c r="L32" s="17"/>
    </row>
    <row r="33" spans="1:12" ht="16.2">
      <c r="A33" s="16"/>
      <c r="B33" s="18"/>
      <c r="C33" s="18"/>
      <c r="D33" s="18"/>
      <c r="E33" s="16"/>
      <c r="F33" s="16"/>
      <c r="G33" s="16"/>
      <c r="H33" s="16"/>
      <c r="I33" s="17"/>
      <c r="J33" s="17"/>
      <c r="K33" s="24" t="str">
        <f t="shared" si="0"/>
        <v/>
      </c>
      <c r="L33" s="17"/>
    </row>
    <row r="34" spans="1:12" ht="16.2">
      <c r="A34" s="16"/>
      <c r="B34" s="18"/>
      <c r="C34" s="18"/>
      <c r="D34" s="18"/>
      <c r="E34" s="16"/>
      <c r="F34" s="16"/>
      <c r="G34" s="16"/>
      <c r="H34" s="16"/>
      <c r="I34" s="17"/>
      <c r="J34" s="17"/>
      <c r="K34" s="24" t="str">
        <f t="shared" si="0"/>
        <v/>
      </c>
      <c r="L34" s="17"/>
    </row>
    <row r="36" spans="1:12">
      <c r="A36" s="2" t="s">
        <v>81</v>
      </c>
    </row>
    <row r="37" spans="1:12" ht="102">
      <c r="B37" s="25" t="s">
        <v>82</v>
      </c>
    </row>
    <row r="38" spans="1:12" ht="140.4">
      <c r="B38" s="25" t="s">
        <v>83</v>
      </c>
    </row>
    <row r="39" spans="1:12" ht="106.2">
      <c r="B39" s="25" t="s">
        <v>84</v>
      </c>
    </row>
    <row r="40" spans="1:12" ht="79.8">
      <c r="B40" s="25" t="s">
        <v>85</v>
      </c>
    </row>
    <row r="41" spans="1:12" ht="143.4">
      <c r="B41" s="25" t="s">
        <v>86</v>
      </c>
    </row>
  </sheetData>
  <phoneticPr fontId="20"/>
  <dataValidations count="1">
    <dataValidation type="list" allowBlank="1" sqref="H9:H34" xr:uid="{00000000-0002-0000-0100-000000000000}">
      <formula1>"対象,対象外,未確認"</formula1>
      <formula2>0</formula2>
    </dataValidation>
  </dataValidation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4"/>
  <sheetViews>
    <sheetView showGridLines="0" zoomScaleNormal="100" workbookViewId="0"/>
  </sheetViews>
  <sheetFormatPr defaultColWidth="8.6640625" defaultRowHeight="14.4"/>
  <cols>
    <col min="1" max="2" width="16" customWidth="1"/>
    <col min="3" max="3" width="18" customWidth="1"/>
    <col min="4" max="5" width="20" customWidth="1"/>
    <col min="6" max="6" width="22" customWidth="1"/>
    <col min="7" max="7" width="18" customWidth="1"/>
    <col min="8" max="9" width="20" customWidth="1"/>
  </cols>
  <sheetData>
    <row r="1" spans="1:9" ht="17.399999999999999">
      <c r="A1" s="1" t="s">
        <v>87</v>
      </c>
    </row>
    <row r="2" spans="1:9">
      <c r="A2" s="2" t="s">
        <v>1</v>
      </c>
    </row>
    <row r="3" spans="1:9">
      <c r="A3" s="3" t="s">
        <v>2</v>
      </c>
    </row>
    <row r="4" spans="1:9">
      <c r="A4" s="3" t="s">
        <v>88</v>
      </c>
    </row>
    <row r="5" spans="1:9">
      <c r="A5" s="3" t="s">
        <v>89</v>
      </c>
    </row>
    <row r="8" spans="1:9" ht="30" customHeight="1">
      <c r="A8" s="4" t="s">
        <v>90</v>
      </c>
      <c r="B8" s="4" t="s">
        <v>91</v>
      </c>
      <c r="C8" s="4" t="s">
        <v>92</v>
      </c>
      <c r="D8" s="4" t="s">
        <v>93</v>
      </c>
      <c r="E8" s="4" t="s">
        <v>94</v>
      </c>
      <c r="F8" s="11" t="s">
        <v>95</v>
      </c>
      <c r="G8" s="4" t="s">
        <v>96</v>
      </c>
      <c r="H8" s="4" t="s">
        <v>97</v>
      </c>
      <c r="I8" s="4" t="s">
        <v>98</v>
      </c>
    </row>
    <row r="9" spans="1:9" ht="26.4">
      <c r="A9" s="26">
        <v>46113</v>
      </c>
      <c r="B9" s="17"/>
      <c r="C9" s="27" t="s">
        <v>99</v>
      </c>
      <c r="D9" s="28">
        <v>12</v>
      </c>
      <c r="E9" s="29">
        <v>175</v>
      </c>
      <c r="F9" s="30">
        <f t="shared" ref="F9:F19" si="0">IF(D9=0,0,ROUND(E9/D9,1))</f>
        <v>14.6</v>
      </c>
      <c r="G9" s="30">
        <f>F9</f>
        <v>14.6</v>
      </c>
      <c r="H9" s="26">
        <v>46478</v>
      </c>
      <c r="I9" s="31" t="s">
        <v>62</v>
      </c>
    </row>
    <row r="10" spans="1:9" ht="16.2">
      <c r="A10" s="17"/>
      <c r="B10" s="17"/>
      <c r="C10" s="18"/>
      <c r="D10" s="16"/>
      <c r="E10" s="16"/>
      <c r="F10" s="30">
        <f t="shared" si="0"/>
        <v>0</v>
      </c>
      <c r="H10" s="17"/>
      <c r="I10" s="16"/>
    </row>
    <row r="11" spans="1:9" ht="16.2">
      <c r="A11" s="17"/>
      <c r="B11" s="17"/>
      <c r="C11" s="18"/>
      <c r="D11" s="16"/>
      <c r="E11" s="16"/>
      <c r="F11" s="30">
        <f t="shared" si="0"/>
        <v>0</v>
      </c>
      <c r="H11" s="17"/>
      <c r="I11" s="16"/>
    </row>
    <row r="12" spans="1:9" ht="16.2">
      <c r="A12" s="17"/>
      <c r="B12" s="17"/>
      <c r="C12" s="18"/>
      <c r="D12" s="16"/>
      <c r="E12" s="16"/>
      <c r="F12" s="30">
        <f t="shared" si="0"/>
        <v>0</v>
      </c>
      <c r="H12" s="17"/>
      <c r="I12" s="16"/>
    </row>
    <row r="13" spans="1:9" ht="16.2">
      <c r="A13" s="17"/>
      <c r="B13" s="17"/>
      <c r="C13" s="18"/>
      <c r="D13" s="16"/>
      <c r="E13" s="16"/>
      <c r="F13" s="30">
        <f t="shared" si="0"/>
        <v>0</v>
      </c>
      <c r="H13" s="17"/>
      <c r="I13" s="16"/>
    </row>
    <row r="14" spans="1:9" ht="16.2">
      <c r="A14" s="17"/>
      <c r="B14" s="17"/>
      <c r="C14" s="18"/>
      <c r="D14" s="16"/>
      <c r="E14" s="16"/>
      <c r="F14" s="30">
        <f t="shared" si="0"/>
        <v>0</v>
      </c>
      <c r="H14" s="17"/>
      <c r="I14" s="16"/>
    </row>
    <row r="15" spans="1:9" ht="16.2">
      <c r="A15" s="17"/>
      <c r="B15" s="17"/>
      <c r="C15" s="18"/>
      <c r="D15" s="16"/>
      <c r="E15" s="16"/>
      <c r="F15" s="30">
        <f t="shared" si="0"/>
        <v>0</v>
      </c>
      <c r="H15" s="17"/>
      <c r="I15" s="16"/>
    </row>
    <row r="16" spans="1:9" ht="16.2">
      <c r="A16" s="17"/>
      <c r="B16" s="17"/>
      <c r="C16" s="18"/>
      <c r="D16" s="16"/>
      <c r="E16" s="16"/>
      <c r="F16" s="30">
        <f t="shared" si="0"/>
        <v>0</v>
      </c>
      <c r="H16" s="17"/>
      <c r="I16" s="16"/>
    </row>
    <row r="17" spans="1:9" ht="16.2">
      <c r="A17" s="17"/>
      <c r="B17" s="17"/>
      <c r="C17" s="18"/>
      <c r="D17" s="16"/>
      <c r="E17" s="16"/>
      <c r="F17" s="30">
        <f t="shared" si="0"/>
        <v>0</v>
      </c>
      <c r="H17" s="17"/>
      <c r="I17" s="16"/>
    </row>
    <row r="18" spans="1:9" ht="16.2">
      <c r="A18" s="17"/>
      <c r="B18" s="17"/>
      <c r="C18" s="18"/>
      <c r="D18" s="16"/>
      <c r="E18" s="16"/>
      <c r="F18" s="30">
        <f t="shared" si="0"/>
        <v>0</v>
      </c>
      <c r="H18" s="17"/>
      <c r="I18" s="16"/>
    </row>
    <row r="19" spans="1:9" ht="16.2">
      <c r="A19" s="17"/>
      <c r="B19" s="17"/>
      <c r="C19" s="18"/>
      <c r="D19" s="16"/>
      <c r="E19" s="16"/>
      <c r="F19" s="30">
        <f t="shared" si="0"/>
        <v>0</v>
      </c>
      <c r="H19" s="17"/>
      <c r="I19" s="16"/>
    </row>
    <row r="22" spans="1:9" ht="18">
      <c r="A22" s="2" t="s">
        <v>100</v>
      </c>
    </row>
    <row r="23" spans="1:9" ht="16.2">
      <c r="A23" s="32" t="s">
        <v>101</v>
      </c>
    </row>
    <row r="24" spans="1:9">
      <c r="A24" s="32" t="s">
        <v>102</v>
      </c>
    </row>
    <row r="25" spans="1:9" ht="16.2">
      <c r="A25" s="32" t="s">
        <v>103</v>
      </c>
    </row>
    <row r="27" spans="1:9" ht="15.6">
      <c r="A27" s="3" t="s">
        <v>104</v>
      </c>
    </row>
    <row r="29" spans="1:9">
      <c r="A29" s="2" t="s">
        <v>105</v>
      </c>
    </row>
    <row r="30" spans="1:9" ht="30" customHeight="1">
      <c r="A30" s="4" t="s">
        <v>106</v>
      </c>
      <c r="B30" s="4" t="s">
        <v>107</v>
      </c>
      <c r="C30" s="4" t="s">
        <v>108</v>
      </c>
      <c r="D30" s="4" t="s">
        <v>109</v>
      </c>
      <c r="E30" s="4"/>
      <c r="F30" s="4"/>
      <c r="G30" s="4"/>
      <c r="H30" s="4"/>
      <c r="I30" s="4"/>
    </row>
    <row r="31" spans="1:9" ht="29.4">
      <c r="A31" s="5" t="s">
        <v>110</v>
      </c>
      <c r="B31" s="33" t="s">
        <v>111</v>
      </c>
      <c r="C31" s="33" t="s">
        <v>112</v>
      </c>
      <c r="D31" s="33" t="s">
        <v>113</v>
      </c>
    </row>
    <row r="32" spans="1:9" ht="39.6">
      <c r="A32" s="5" t="s">
        <v>114</v>
      </c>
      <c r="B32" s="33" t="s">
        <v>115</v>
      </c>
      <c r="C32" s="33" t="s">
        <v>116</v>
      </c>
      <c r="D32" s="33" t="s">
        <v>117</v>
      </c>
    </row>
    <row r="34" spans="1:1">
      <c r="A34" s="3" t="s">
        <v>118</v>
      </c>
    </row>
  </sheetData>
  <phoneticPr fontId="20"/>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0"/>
  <sheetViews>
    <sheetView showGridLines="0" zoomScaleNormal="100" workbookViewId="0"/>
  </sheetViews>
  <sheetFormatPr defaultColWidth="8.6640625" defaultRowHeight="14.4"/>
  <cols>
    <col min="1" max="1" width="8" customWidth="1"/>
    <col min="2" max="2" width="24" customWidth="1"/>
    <col min="3" max="3" width="18" customWidth="1"/>
    <col min="4" max="5" width="26" customWidth="1"/>
    <col min="6" max="6" width="40" customWidth="1"/>
  </cols>
  <sheetData>
    <row r="1" spans="1:6" ht="17.399999999999999">
      <c r="A1" s="1" t="s">
        <v>119</v>
      </c>
    </row>
    <row r="2" spans="1:6">
      <c r="A2" s="2" t="s">
        <v>1</v>
      </c>
    </row>
    <row r="3" spans="1:6">
      <c r="A3" s="3" t="s">
        <v>2</v>
      </c>
    </row>
    <row r="4" spans="1:6">
      <c r="A4" s="3" t="s">
        <v>120</v>
      </c>
    </row>
    <row r="5" spans="1:6" ht="15.6">
      <c r="A5" s="3" t="s">
        <v>121</v>
      </c>
    </row>
    <row r="8" spans="1:6" ht="30" customHeight="1">
      <c r="A8" s="11" t="s">
        <v>37</v>
      </c>
      <c r="B8" s="4" t="s">
        <v>20</v>
      </c>
      <c r="C8" s="4" t="s">
        <v>23</v>
      </c>
      <c r="D8" s="11" t="s">
        <v>122</v>
      </c>
      <c r="E8" s="11" t="s">
        <v>123</v>
      </c>
      <c r="F8" s="4" t="s">
        <v>9</v>
      </c>
    </row>
    <row r="9" spans="1:6" ht="16.2">
      <c r="A9" s="12" t="s">
        <v>44</v>
      </c>
      <c r="B9" s="9" t="s">
        <v>124</v>
      </c>
      <c r="C9" s="23" t="s">
        <v>24</v>
      </c>
      <c r="D9" s="9" t="s">
        <v>125</v>
      </c>
      <c r="E9" s="9" t="s">
        <v>62</v>
      </c>
      <c r="F9" s="7"/>
    </row>
    <row r="10" spans="1:6" ht="16.2">
      <c r="A10" s="12" t="s">
        <v>47</v>
      </c>
      <c r="B10" s="9" t="s">
        <v>124</v>
      </c>
      <c r="C10" s="23" t="s">
        <v>126</v>
      </c>
      <c r="D10" s="9" t="s">
        <v>125</v>
      </c>
      <c r="E10" s="9" t="s">
        <v>62</v>
      </c>
      <c r="F10" s="7"/>
    </row>
    <row r="11" spans="1:6" ht="16.2">
      <c r="A11" s="12" t="s">
        <v>50</v>
      </c>
      <c r="B11" s="9" t="s">
        <v>127</v>
      </c>
      <c r="C11" s="23" t="s">
        <v>24</v>
      </c>
      <c r="D11" s="9" t="s">
        <v>126</v>
      </c>
      <c r="E11" s="9" t="s">
        <v>128</v>
      </c>
      <c r="F11" s="9" t="s">
        <v>129</v>
      </c>
    </row>
    <row r="12" spans="1:6" ht="16.2">
      <c r="A12" s="12" t="s">
        <v>130</v>
      </c>
      <c r="B12" s="9" t="s">
        <v>127</v>
      </c>
      <c r="C12" s="23" t="s">
        <v>126</v>
      </c>
      <c r="D12" s="9" t="s">
        <v>125</v>
      </c>
      <c r="E12" s="9" t="s">
        <v>128</v>
      </c>
      <c r="F12" s="9" t="s">
        <v>131</v>
      </c>
    </row>
    <row r="13" spans="1:6" ht="16.2">
      <c r="A13" s="16"/>
      <c r="B13" s="18"/>
      <c r="C13" s="16"/>
      <c r="D13" s="18"/>
      <c r="E13" s="18"/>
      <c r="F13" s="18"/>
    </row>
    <row r="14" spans="1:6" ht="16.2">
      <c r="A14" s="16"/>
      <c r="B14" s="18"/>
      <c r="C14" s="16"/>
      <c r="D14" s="18"/>
      <c r="E14" s="18"/>
      <c r="F14" s="18"/>
    </row>
    <row r="15" spans="1:6" ht="16.2">
      <c r="A15" s="16"/>
      <c r="B15" s="18"/>
      <c r="C15" s="16"/>
      <c r="D15" s="18"/>
      <c r="E15" s="18"/>
      <c r="F15" s="18"/>
    </row>
    <row r="16" spans="1:6" ht="16.2">
      <c r="A16" s="16"/>
      <c r="B16" s="18"/>
      <c r="C16" s="16"/>
      <c r="D16" s="18"/>
      <c r="E16" s="18"/>
      <c r="F16" s="18"/>
    </row>
    <row r="17" spans="1:6" ht="16.2">
      <c r="A17" s="16"/>
      <c r="B17" s="18"/>
      <c r="C17" s="16"/>
      <c r="D17" s="18"/>
      <c r="E17" s="18"/>
      <c r="F17" s="18"/>
    </row>
    <row r="18" spans="1:6" ht="16.2">
      <c r="A18" s="16"/>
      <c r="B18" s="18"/>
      <c r="C18" s="16"/>
      <c r="D18" s="18"/>
      <c r="E18" s="18"/>
      <c r="F18" s="18"/>
    </row>
    <row r="19" spans="1:6" ht="16.2">
      <c r="A19" s="16"/>
      <c r="B19" s="18"/>
      <c r="C19" s="16"/>
      <c r="D19" s="18"/>
      <c r="E19" s="18"/>
      <c r="F19" s="18"/>
    </row>
    <row r="20" spans="1:6" ht="16.2">
      <c r="A20" s="16"/>
      <c r="B20" s="18"/>
      <c r="C20" s="16"/>
      <c r="D20" s="18"/>
      <c r="E20" s="18"/>
      <c r="F20" s="18"/>
    </row>
    <row r="21" spans="1:6" ht="16.2">
      <c r="A21" s="16"/>
      <c r="B21" s="18"/>
      <c r="C21" s="16"/>
      <c r="D21" s="18"/>
      <c r="E21" s="18"/>
      <c r="F21" s="18"/>
    </row>
    <row r="22" spans="1:6" ht="16.2">
      <c r="A22" s="16"/>
      <c r="B22" s="18"/>
      <c r="C22" s="16"/>
      <c r="D22" s="18"/>
      <c r="E22" s="18"/>
      <c r="F22" s="18"/>
    </row>
    <row r="23" spans="1:6" ht="16.2">
      <c r="A23" s="16"/>
      <c r="B23" s="18"/>
      <c r="C23" s="16"/>
      <c r="D23" s="18"/>
      <c r="E23" s="18"/>
      <c r="F23" s="18"/>
    </row>
    <row r="24" spans="1:6" ht="16.2">
      <c r="A24" s="16"/>
      <c r="B24" s="18"/>
      <c r="C24" s="16"/>
      <c r="D24" s="18"/>
      <c r="E24" s="18"/>
      <c r="F24" s="18"/>
    </row>
    <row r="27" spans="1:6">
      <c r="A27" s="2" t="s">
        <v>132</v>
      </c>
    </row>
    <row r="28" spans="1:6" ht="30" customHeight="1">
      <c r="A28" s="4" t="s">
        <v>133</v>
      </c>
      <c r="B28" s="4" t="s">
        <v>134</v>
      </c>
      <c r="C28" s="4" t="s">
        <v>135</v>
      </c>
      <c r="D28" s="4" t="s">
        <v>9</v>
      </c>
      <c r="E28" s="4"/>
      <c r="F28" s="4"/>
    </row>
    <row r="29" spans="1:6" ht="52.8">
      <c r="A29" s="5" t="s">
        <v>136</v>
      </c>
      <c r="B29" s="27" t="s">
        <v>137</v>
      </c>
      <c r="C29" s="31">
        <v>520</v>
      </c>
      <c r="D29" s="8" t="s">
        <v>138</v>
      </c>
    </row>
    <row r="30" spans="1:6" ht="39.6">
      <c r="A30" s="5" t="s">
        <v>139</v>
      </c>
      <c r="B30" s="27" t="s">
        <v>140</v>
      </c>
      <c r="C30" s="31">
        <v>180</v>
      </c>
      <c r="D30" s="8" t="s">
        <v>141</v>
      </c>
    </row>
    <row r="31" spans="1:6" ht="66">
      <c r="A31" s="5" t="s">
        <v>142</v>
      </c>
      <c r="B31" s="27" t="s">
        <v>143</v>
      </c>
      <c r="C31" s="31">
        <v>24</v>
      </c>
      <c r="D31" s="8"/>
    </row>
    <row r="32" spans="1:6" ht="79.2">
      <c r="A32" s="5" t="s">
        <v>144</v>
      </c>
      <c r="C32" s="20">
        <f>C30+C31</f>
        <v>204</v>
      </c>
    </row>
    <row r="34" spans="1:6" ht="18">
      <c r="A34" s="2" t="s">
        <v>145</v>
      </c>
    </row>
    <row r="35" spans="1:6" ht="30" customHeight="1">
      <c r="A35" s="4" t="s">
        <v>146</v>
      </c>
      <c r="B35" s="4" t="s">
        <v>147</v>
      </c>
      <c r="C35" s="4" t="s">
        <v>148</v>
      </c>
      <c r="D35" s="11" t="s">
        <v>149</v>
      </c>
      <c r="E35" s="4" t="s">
        <v>150</v>
      </c>
      <c r="F35" s="4"/>
    </row>
    <row r="36" spans="1:6" ht="26.4">
      <c r="A36" s="5" t="s">
        <v>151</v>
      </c>
      <c r="B36" s="15">
        <f>C36*800</f>
        <v>163200</v>
      </c>
      <c r="C36" s="20">
        <f>C32</f>
        <v>204</v>
      </c>
      <c r="D36" s="15">
        <f>IF(C36=0,0,B36/C36)</f>
        <v>800</v>
      </c>
      <c r="E36" s="15">
        <f>B36*12</f>
        <v>1958400</v>
      </c>
    </row>
    <row r="37" spans="1:6" ht="52.8">
      <c r="A37" s="5" t="s">
        <v>152</v>
      </c>
      <c r="B37" s="34">
        <v>400000</v>
      </c>
      <c r="C37" s="20">
        <f>C36</f>
        <v>204</v>
      </c>
      <c r="D37" s="15">
        <f>IF(C37=0,0,B37/C37)</f>
        <v>1960.7843137254902</v>
      </c>
      <c r="E37" s="15">
        <f>B37*12</f>
        <v>4800000</v>
      </c>
    </row>
    <row r="39" spans="1:6" ht="15.6">
      <c r="A39" s="3" t="s">
        <v>153</v>
      </c>
    </row>
    <row r="40" spans="1:6">
      <c r="A40" s="3" t="s">
        <v>154</v>
      </c>
    </row>
  </sheetData>
  <phoneticPr fontId="20"/>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ワークシート</vt:lpstr>
      </vt:variant>
      <vt:variant>
        <vt:i4>4</vt:i4>
      </vt:variant>
    </vt:vector>
  </HeadingPairs>
  <TitlesOfParts>
    <vt:vector size="4" baseType="lpstr">
      <vt:lpstr>01_燃料費申請書</vt:lpstr>
      <vt:lpstr>02_車両管理表</vt:lpstr>
      <vt:lpstr>03_単価マスタ</vt:lpstr>
      <vt:lpstr>04_承認ルート設計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2026-08-05T22:45:42Z</dcterms:created>
  <dcterms:modified xsi:type="dcterms:W3CDTF">2026-08-08T03:57:17Z</dcterms:modified>
</cp:coreProperties>
</file>